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2023-2025" sheetId="1" r:id="rId1"/>
    <sheet name="в рублях" sheetId="2" r:id="rId2"/>
  </sheets>
  <definedNames/>
  <calcPr fullCalcOnLoad="1"/>
</workbook>
</file>

<file path=xl/sharedStrings.xml><?xml version="1.0" encoding="utf-8"?>
<sst xmlns="http://schemas.openxmlformats.org/spreadsheetml/2006/main" count="330" uniqueCount="156">
  <si>
    <t>Приложение № 2</t>
  </si>
  <si>
    <t xml:space="preserve">к решению Думы городского округа </t>
  </si>
  <si>
    <t xml:space="preserve">от 21 декабря 2022 г. №   </t>
  </si>
  <si>
    <t xml:space="preserve">«Об утверждении  бюджета городского </t>
  </si>
  <si>
    <t>округа ЗАТО Свободный на 2023 год</t>
  </si>
  <si>
    <t>и плановый период 2024 и 2025 годов»</t>
  </si>
  <si>
    <t xml:space="preserve">СВОД ДОХОДОВ  </t>
  </si>
  <si>
    <t>БЮДЖЕТА ГОРОДСКОГО ОКРУГА ЗАТО СВОБОДНЫЙ НА 2023-2025 ГОДЫ</t>
  </si>
  <si>
    <t>ПО КОДАМ КЛАССИФИКАЦИИ ДОХОДОВ БЮДЖЕТОВ</t>
  </si>
  <si>
    <t>тыс. руб.</t>
  </si>
  <si>
    <t>Номер строки</t>
  </si>
  <si>
    <t xml:space="preserve">Код  классификации доходов бюджета         </t>
  </si>
  <si>
    <t xml:space="preserve">Наименование  доходов  бюджета   </t>
  </si>
  <si>
    <t>000 1 00 00000 00 0000 000</t>
  </si>
  <si>
    <t>НАЛОГОВЫЕ И НЕНАЛОГОВЫЕ ДОХОДЫ</t>
  </si>
  <si>
    <t>000 1 01 00000 00 0000 000</t>
  </si>
  <si>
    <t xml:space="preserve">НАЛОГИ НА ПРИБЫЛЬ, ДОХОДЫ               </t>
  </si>
  <si>
    <t>182 1 01 02000 01 0000 110</t>
  </si>
  <si>
    <t xml:space="preserve">Налог на доходы физических лиц          </t>
  </si>
  <si>
    <t>182 1 01 02010 01 0000 110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</si>
  <si>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</si>
  <si>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 xml:space="preserve">                                                                          </t>
  </si>
  <si>
    <t>182 1 01 02020 01 0000 110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</si>
  <si>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</si>
  <si>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182 1 01 02030 01 0000 110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</si>
  <si>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</si>
  <si>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000 1 03 00000 00 0000 000</t>
  </si>
  <si>
    <t>НАЛОГИ НА ТОВАРЫ (РАБОТЫ, УСЛУГИ), РЕАЛИЗУЕМЫЕ НА ТЕРРИТОРИИ РОССИЙСКОЙ ФЕДЕРАЦИИ</t>
  </si>
  <si>
    <t>182 1 03 02000 01 0000 110</t>
  </si>
  <si>
    <t>Акцизы по подакцизным товарам (продукции), производимым на территории Российской Федерации</t>
  </si>
  <si>
    <t>182 1 03 02231 01 0000 110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</si>
  <si>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</si>
  <si>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</si>
  <si>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</si>
  <si>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</si>
  <si>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</si>
  <si>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</si>
  <si>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</si>
  <si>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</si>
  <si>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 xml:space="preserve">НАЛОГИ НА СОВОКУПНЫЙ ДОХОД              </t>
  </si>
  <si>
    <t>182 1 05 01011 01 0000 110</t>
  </si>
  <si>
    <t xml:space="preserve">Налог, взимаемый с налогоплательщиков, выбравших в качестве объекта налогообложения доходы </t>
  </si>
  <si>
    <t>182 1 05 01021 01 0000 110</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</si>
  <si>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</si>
  <si>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182 1 05 04010 02 0000 110</t>
  </si>
  <si>
    <t xml:space="preserve">Налог, взимаемый в связи с применением патентной системы налогообложения, зачисляемый в бюджеты городских округов </t>
  </si>
  <si>
    <t>000 1 06 00000 00 0000 000</t>
  </si>
  <si>
    <t xml:space="preserve">НАЛОГИ НА ИМУЩЕСТВО                      </t>
  </si>
  <si>
    <t>182 1 06 01000 00 0000 110</t>
  </si>
  <si>
    <t xml:space="preserve">Налог на имущество физических лиц          </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</si>
  <si>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</si>
  <si>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</si>
  <si>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000 1 06 06000 00 0000 110</t>
  </si>
  <si>
    <t>Земельный налог</t>
  </si>
  <si>
    <t>182 1 06 06032 04 0000 110</t>
  </si>
  <si>
    <t xml:space="preserve">Земельный налог с организаций, обладающих земельным участком, расположенным в границах городских округов </t>
  </si>
  <si>
    <t>000 1 11 00000 00 0000 000</t>
  </si>
  <si>
    <t xml:space="preserve">ДОХОДЫ ОТ ИСПОЛЬЗОВАНИЯ ИМУЩЕСТВА, НАХОДЯЩЕГОСЯ В ГОСУДАРСТВЕННОЙ И МУНИЦИПАЛЬНОЙ СОБСТВЕННОСТИ    </t>
  </si>
  <si>
    <t xml:space="preserve">901 1 11 05074 04 0003 120 </t>
  </si>
  <si>
    <t>Доходы от сдачи в аренду имущества, составляющего казну городских округов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t>
  </si>
  <si>
    <t xml:space="preserve">901 1 11 05074 04 0009 120 </t>
  </si>
  <si>
    <t>Доходы от сдачи в аренду имущества, составляющего казну городских округов (за исключением земельных участков) (прочие доходы от сдачи в аренду имущества )</t>
  </si>
  <si>
    <t xml:space="preserve">901 1 11 05074 04 0010 120 </t>
  </si>
  <si>
    <t>Доходы от сдачи в аренду имущества, составляющего казну городских округов (за исключением земельных участков) (доходы от сдачи в аренду движимого имущества)</t>
  </si>
  <si>
    <t>901 1 11 09044 04 0004 120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</si>
  <si>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жилыми помещениями (плата за наём) муниципального жилищного фонда)</t>
  </si>
  <si>
    <t>000 1 12 00000 00 0000 000</t>
  </si>
  <si>
    <t>ПЛАТЕЖИ ПРИ ПОЛЬЗОВАНИИ ПРИРОДНЫМИ РЕСУРСАМИ</t>
  </si>
  <si>
    <t>000 1 12 01000 01 0000 120</t>
  </si>
  <si>
    <t>ПЛАТА ЗА НЕГАТИВНОЕ ВОЗДЕЙСТВИЕ НА ОКРУЖАЮЩУЮ СРЕДУ</t>
  </si>
  <si>
    <t>048 1 12 01010 01 0000 120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</si>
  <si>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РФ)</t>
  </si>
  <si>
    <t xml:space="preserve">048 1 12 01030 01 0000 120 </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</si>
  <si>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РФ)</t>
  </si>
  <si>
    <t xml:space="preserve">048 1 12 01041 01 0000 120 </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</si>
  <si>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РФ)</t>
  </si>
  <si>
    <t>000 1 13 00000 00 0000 000</t>
  </si>
  <si>
    <t>ДОХОДЫ ОТ ОКАЗАНИЯ ПЛАТНЫХ УСЛУГ  И КОМПЕНСАЦИИ ЗАТРАТ ГОСУДАРСТВА</t>
  </si>
  <si>
    <t>901 1 13 01994 04 0004 130</t>
  </si>
  <si>
    <t>Прочие доходы от оказания платных услуг (работ) получателями средств бюджетов городских округов (прочие платные услуги, оказываемые казенными муниципальными учреждениями)</t>
  </si>
  <si>
    <t xml:space="preserve">901 1 13 02994 04 0006 130 </t>
  </si>
  <si>
    <t>Прочие доходы от компенсации затрат бюджетов городских округов (возврат бюджетных средств в связи с невыполнением муниципального задания бюджетными и автономными учреждениями)</t>
  </si>
  <si>
    <t xml:space="preserve">901 1 13 02994 04 0000 130 </t>
  </si>
  <si>
    <t>Прочие доходы от компенсации затрат бюджетов городских округов (в части возврата дебиторской задолженности прошлых лет)</t>
  </si>
  <si>
    <t>000 1 14 00000 00 0000 000</t>
  </si>
  <si>
    <t>ДОХОДЫ ОТ ПРОДАЖИ МАТЕРИАЛЬНЫХ И НЕМАТЕРИАЛЬНЫХ АКТИВОВ</t>
  </si>
  <si>
    <t>901 1 14 02043 04 0002 410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</si>
  <si>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</si>
  <si>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901 1 14 02043 04 0000 440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</si>
  <si>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</si>
  <si>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000 1 16 00000 00 0000 000</t>
  </si>
  <si>
    <t xml:space="preserve">ШТРАФЫ, САНКЦИИ, ВОЗМЕЩЕНИЕ УЩЕРБА      </t>
  </si>
  <si>
    <t>901 1 16 02020 02 0000 140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</si>
  <si>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</si>
  <si>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901 1 16 07010 04 0000 140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</si>
  <si>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</si>
  <si>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901 1 16 07090 04 0000 140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</si>
  <si>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</si>
  <si>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901 1 16 10100 04 0000 140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</si>
  <si>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</si>
  <si>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000 2 00 00000 00 0000 000</t>
  </si>
  <si>
    <t xml:space="preserve">БЕЗВОЗМЕЗДНЫЕ ПОСТУПЛЕНИЯ               </t>
  </si>
  <si>
    <t>000 2 02 00000 00 0000 150</t>
  </si>
  <si>
    <t xml:space="preserve">Дотации  бюджетам субъектов Российской Федерации  и муниципальных образований             </t>
  </si>
  <si>
    <t>919 2 02 15001 04 0000 150</t>
  </si>
  <si>
    <t>Дотации бюджетам городских округов на выравнивание бюджетной обеспеченности из бюджета субъекта Российской Федерации</t>
  </si>
  <si>
    <t>919 2 02 15002 04 0000 150</t>
  </si>
  <si>
    <t>Дотации бюджетам городских округов на поддержку мер по обеспечению сбалансированности бюджетов</t>
  </si>
  <si>
    <t>919 2 02 15010 04 0000 150</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</si>
  <si>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</si>
  <si>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000 202 00000 00 0000 150</t>
  </si>
  <si>
    <t xml:space="preserve">Субсидии  бюджетам субъектов Российской Федерации  и муниципальных образований    (межбюджетные субсидии)         </t>
  </si>
  <si>
    <t>901 2 02 29999 04 0000 150</t>
  </si>
  <si>
    <t>Прочие субсидии бюджетам городских округов  (субсидии на осуществление мероприятий по организации питания в муниципальных общеобразователь-ных учреждениях)</t>
  </si>
  <si>
    <t>Прочие субсидии бюджетам городских округов (субсидии на создание в образовательных организациях условий для получения детьми-инвалидами качественного образования)</t>
  </si>
  <si>
    <t>Прочие субсидии бюджетам городских округов (субсидия на организацию военно-патриотического воспитания и допризывной подготовки молодых граждан)</t>
  </si>
  <si>
    <t>Прочие субсидии бюджетам городских округов (субсидия на реализацию мероприятий по поэтапному внедрению Всероссийского физкультурно-спортивного комплекса "Готов к труду и обороне" (ГТО))</t>
  </si>
  <si>
    <t>Прочие субсидии  бюджетам  городских округов (субсидии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t>
  </si>
  <si>
    <t>901 2 02 25519 04 0000 150</t>
  </si>
  <si>
    <t>Субсидии бюджетам городских округов на поддержку отрасли культуры (субсидия на модернизацию библиотек в части комплектования книжных фондов на условиях софинансирования из федерального бюджета)</t>
  </si>
  <si>
    <t>901 2 02 20077 04 0000 150</t>
  </si>
  <si>
    <t>Субсидии бюджетам городских округов на софинансирование капитальных вложений в объекты муниципальной собственности (субсидия на реализацию проектов развития систем водоснабжения, направленных на обеспечение населения Свердловской области качественной питьевой водой из централизованных систем водоснабжения)</t>
  </si>
  <si>
    <t>Субвенции бюджетам субъектов Российской Федерации  и муниципальных образований</t>
  </si>
  <si>
    <t>901 2 02 30022 04 0000 150</t>
  </si>
  <si>
    <t>Субвенции бюджетам городских округов по  предоставлению гражданам субсидий на оплату жилого помещения и коммунальных услуг</t>
  </si>
  <si>
    <t>901 2 02 30024 04 0000 150</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</si>
  <si>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созданию административных комиссий)</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</si>
  <si>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</si>
  <si>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</si>
  <si>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</si>
  <si>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t>
  </si>
  <si>
    <t>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</si>
  <si>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</si>
  <si>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901 2 02 39999 04 0000 150</t>
  </si>
  <si>
    <t>Прочие субвенции бюджетам городских округов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t>
  </si>
  <si>
    <t>Прочие субвенции бюджетам городских округов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</si>
  <si>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901 2 02 35118 04 0000 150</t>
  </si>
  <si>
    <t>Субвенции бюджетам городских округов на осуществление первичного воинского учета на территориях, где отсутствуют военные комиссариаты</t>
  </si>
  <si>
    <t>901 2 02 35120 04 0000 150</t>
  </si>
  <si>
    <t xml:space="preserve">Субвенции бюджетам городских округов на осуществление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t>
  </si>
  <si>
    <t>901 2 02 35250 04 0000 150</t>
  </si>
  <si>
    <t>Субвенции бюджетам городских округов по предоставлению отдельным категориям граждан мер социальной поддержки по оплате жилого помещения и коммунальных услуг</t>
  </si>
  <si>
    <t>901 2 02 35462 04 0000 150</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</si>
  <si>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</si>
  <si>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000 2 02 40000 00 0000 150</t>
  </si>
  <si>
    <t>Иные межбюджетные трансферты</t>
  </si>
  <si>
    <t>901 2 02 45303 04 0000 150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</si>
  <si>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</si>
  <si>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901 2 02 49999 04 0000 150</t>
  </si>
  <si>
    <t>Прочие межбюджетные трансферты, передаваемые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</si>
  <si>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ИТОГО ДОХОДОВ                           </t>
  </si>
  <si>
    <t xml:space="preserve">от 21 декабря 2022 г. № </t>
  </si>
  <si>
    <t>рубль</t>
  </si>
  <si>
    <t>913 1 16 10100 04 0000 140</t>
  </si>
  <si>
    <t xml:space="preserve">019 1 16 01203 01 0000 140 </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</si>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si>
</sst>
</file>

<file path=xl/styles.xml><?xml version="1.0" encoding="utf-8"?>
<styleSheet xmlns="http://schemas.openxmlformats.org/spreadsheetml/2006/main">
  <numFmts count="4">
    <numFmt numFmtId="164" formatCode="General"/>
    <numFmt numFmtId="165" formatCode="0"/>
    <numFmt numFmtId="166" formatCode="#,##0.0"/>
    <numFmt numFmtId="167" formatCode="#,##0.00"/>
  </numFmts>
  <fonts count="21">
    <font>
      <sz val="10"/>
      <name val="Arial Cyr"/>
      <family val="0"/>
    </font>
    <font>
      <sz val="10"/>
      <name val="Arial"/>
      <family val="0"/>
    </font>
    <font>
      <sz val="9"/>
      <name val="Arial Cyr"/>
      <family val="0"/>
    </font>
    <font>
      <sz val="12"/>
      <name val="Arial"/>
      <family val="2"/>
    </font>
    <font>
      <b/>
      <sz val="9"/>
      <name val="Times New Roman"/>
      <family val="1"/>
    </font>
    <font>
      <sz val="9"/>
      <name val="Arial"/>
      <family val="2"/>
    </font>
    <font>
      <sz val="9"/>
      <color indexed="8"/>
      <name val="Arial"/>
      <family val="2"/>
    </font>
    <font>
      <sz val="9"/>
      <color indexed="8"/>
      <name val="Calibri"/>
      <family val="2"/>
    </font>
    <font>
      <sz val="9"/>
      <color indexed="60"/>
      <name val="Calibri"/>
      <family val="2"/>
    </font>
    <font>
      <sz val="11"/>
      <color indexed="8"/>
      <name val="Calibri"/>
      <family val="2"/>
    </font>
    <font>
      <b/>
      <sz val="10"/>
      <name val="Arial"/>
      <family val="2"/>
    </font>
    <font>
      <b/>
      <sz val="9"/>
      <name val="Arial"/>
      <family val="2"/>
    </font>
    <font>
      <sz val="10"/>
      <color indexed="8"/>
      <name val="Arial"/>
      <family val="2"/>
    </font>
    <font>
      <b/>
      <sz val="10"/>
      <name val="Arial Cyr"/>
      <family val="0"/>
    </font>
    <font>
      <sz val="8"/>
      <name val="Arial Cyr"/>
      <family val="2"/>
    </font>
    <font>
      <b/>
      <sz val="12"/>
      <name val="Times New Roman"/>
      <family val="1"/>
    </font>
    <font>
      <sz val="11"/>
      <color indexed="60"/>
      <name val="Calibri"/>
      <family val="2"/>
    </font>
    <font>
      <b/>
      <sz val="8"/>
      <name val="Arial"/>
      <family val="2"/>
    </font>
    <font>
      <i/>
      <sz val="10"/>
      <name val="Arial"/>
      <family val="2"/>
    </font>
    <font>
      <b/>
      <i/>
      <sz val="10"/>
      <name val="Arial"/>
      <family val="2"/>
    </font>
    <font>
      <b/>
      <sz val="9"/>
      <name val="Arial Cyr"/>
      <family val="2"/>
    </font>
  </fonts>
  <fills count="3">
    <fill>
      <patternFill/>
    </fill>
    <fill>
      <patternFill patternType="gray125"/>
    </fill>
    <fill>
      <patternFill patternType="solid">
        <fgColor indexed="26"/>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06">
    <xf numFmtId="164" fontId="0" fillId="0" borderId="0" xfId="0" applyAlignment="1">
      <alignment/>
    </xf>
    <xf numFmtId="165" fontId="0" fillId="0" borderId="0" xfId="0" applyNumberFormat="1" applyFont="1" applyFill="1" applyAlignment="1">
      <alignment/>
    </xf>
    <xf numFmtId="164" fontId="2" fillId="0" borderId="0" xfId="0" applyFont="1" applyAlignment="1">
      <alignment vertical="top"/>
    </xf>
    <xf numFmtId="166" fontId="0" fillId="0" borderId="0" xfId="0" applyNumberFormat="1" applyFill="1" applyAlignment="1">
      <alignment/>
    </xf>
    <xf numFmtId="164" fontId="3" fillId="0" borderId="0" xfId="0" applyFont="1" applyFill="1" applyAlignment="1">
      <alignment/>
    </xf>
    <xf numFmtId="164" fontId="4" fillId="0" borderId="0" xfId="0" applyFont="1" applyFill="1" applyAlignment="1">
      <alignment vertical="top"/>
    </xf>
    <xf numFmtId="164" fontId="5" fillId="0" borderId="0" xfId="0" applyFont="1" applyFill="1" applyBorder="1" applyAlignment="1">
      <alignment horizontal="center" vertical="top" wrapText="1"/>
    </xf>
    <xf numFmtId="164" fontId="0" fillId="0" borderId="0" xfId="0" applyFill="1" applyAlignment="1">
      <alignment/>
    </xf>
    <xf numFmtId="164" fontId="6" fillId="0" borderId="0" xfId="0" applyFont="1" applyFill="1" applyBorder="1" applyAlignment="1">
      <alignment horizontal="right" vertical="top" wrapText="1"/>
    </xf>
    <xf numFmtId="164" fontId="7" fillId="0" borderId="0" xfId="0" applyFont="1" applyFill="1" applyBorder="1" applyAlignment="1">
      <alignment horizontal="right" vertical="top"/>
    </xf>
    <xf numFmtId="164" fontId="7" fillId="0" borderId="0" xfId="0" applyFont="1" applyFill="1" applyBorder="1" applyAlignment="1">
      <alignment horizontal="right" vertical="top" wrapText="1"/>
    </xf>
    <xf numFmtId="164" fontId="8" fillId="0" borderId="0" xfId="0" applyFont="1" applyFill="1" applyBorder="1" applyAlignment="1">
      <alignment horizontal="center" vertical="top"/>
    </xf>
    <xf numFmtId="164" fontId="7" fillId="0" borderId="0" xfId="0" applyFont="1" applyFill="1" applyAlignment="1">
      <alignment horizontal="right" vertical="top"/>
    </xf>
    <xf numFmtId="164" fontId="9" fillId="0" borderId="0" xfId="0" applyFont="1" applyFill="1" applyAlignment="1">
      <alignment horizontal="right"/>
    </xf>
    <xf numFmtId="164" fontId="10" fillId="0" borderId="0" xfId="0" applyFont="1" applyFill="1" applyBorder="1" applyAlignment="1">
      <alignment horizontal="center" vertical="center"/>
    </xf>
    <xf numFmtId="164" fontId="10" fillId="0" borderId="0" xfId="0" applyFont="1" applyFill="1" applyAlignment="1">
      <alignment horizontal="center"/>
    </xf>
    <xf numFmtId="164" fontId="11" fillId="0" borderId="0" xfId="0" applyFont="1" applyFill="1" applyAlignment="1">
      <alignment horizontal="center" vertical="top"/>
    </xf>
    <xf numFmtId="164" fontId="5" fillId="0" borderId="0" xfId="0" applyFont="1" applyFill="1" applyAlignment="1">
      <alignment horizontal="center" vertical="top"/>
    </xf>
    <xf numFmtId="166" fontId="0" fillId="0" borderId="0" xfId="0" applyNumberFormat="1" applyFont="1" applyFill="1" applyAlignment="1">
      <alignment horizontal="center"/>
    </xf>
    <xf numFmtId="165" fontId="11" fillId="0" borderId="1" xfId="0" applyNumberFormat="1" applyFont="1" applyFill="1" applyBorder="1" applyAlignment="1">
      <alignment horizontal="center" vertical="top" wrapText="1"/>
    </xf>
    <xf numFmtId="164" fontId="11" fillId="0" borderId="1" xfId="0" applyFont="1" applyFill="1" applyBorder="1" applyAlignment="1">
      <alignment horizontal="center" vertical="top" wrapText="1"/>
    </xf>
    <xf numFmtId="164" fontId="10" fillId="0" borderId="1" xfId="0" applyNumberFormat="1" applyFont="1" applyFill="1" applyBorder="1" applyAlignment="1">
      <alignment horizontal="center" vertical="top" wrapText="1"/>
    </xf>
    <xf numFmtId="165" fontId="1" fillId="0" borderId="1" xfId="0" applyNumberFormat="1" applyFont="1" applyFill="1" applyBorder="1" applyAlignment="1">
      <alignment horizontal="center" vertical="top" wrapText="1"/>
    </xf>
    <xf numFmtId="164" fontId="5" fillId="0" borderId="1" xfId="0" applyFont="1" applyFill="1" applyBorder="1" applyAlignment="1">
      <alignment horizontal="center" vertical="top" wrapText="1"/>
    </xf>
    <xf numFmtId="164" fontId="1" fillId="0" borderId="1" xfId="0" applyFont="1" applyFill="1" applyBorder="1" applyAlignment="1">
      <alignment horizontal="center" vertical="top" wrapText="1"/>
    </xf>
    <xf numFmtId="165" fontId="1" fillId="0" borderId="1" xfId="0" applyNumberFormat="1" applyFont="1" applyFill="1" applyBorder="1" applyAlignment="1">
      <alignment horizontal="center" vertical="top" wrapText="1"/>
    </xf>
    <xf numFmtId="164" fontId="11" fillId="0" borderId="1" xfId="0" applyFont="1" applyFill="1" applyBorder="1" applyAlignment="1">
      <alignment horizontal="justify" vertical="top" wrapText="1"/>
    </xf>
    <xf numFmtId="164" fontId="11" fillId="0" borderId="1" xfId="0" applyFont="1" applyFill="1" applyBorder="1" applyAlignment="1">
      <alignment horizontal="left" vertical="top" wrapText="1"/>
    </xf>
    <xf numFmtId="166" fontId="10" fillId="0" borderId="1" xfId="0" applyNumberFormat="1" applyFont="1" applyFill="1" applyBorder="1" applyAlignment="1">
      <alignment horizontal="center" vertical="top" wrapText="1"/>
    </xf>
    <xf numFmtId="164" fontId="5" fillId="0" borderId="1" xfId="0" applyFont="1" applyFill="1" applyBorder="1" applyAlignment="1">
      <alignment horizontal="justify" vertical="top" wrapText="1"/>
    </xf>
    <xf numFmtId="164" fontId="5" fillId="0" borderId="1" xfId="0" applyNumberFormat="1" applyFont="1" applyFill="1" applyBorder="1" applyAlignment="1">
      <alignment vertical="top" wrapText="1"/>
    </xf>
    <xf numFmtId="166" fontId="12" fillId="0" borderId="1" xfId="0" applyNumberFormat="1" applyFont="1" applyFill="1" applyBorder="1" applyAlignment="1">
      <alignment horizontal="center" vertical="top" wrapText="1"/>
    </xf>
    <xf numFmtId="166" fontId="1" fillId="0" borderId="1" xfId="0" applyNumberFormat="1" applyFont="1" applyFill="1" applyBorder="1" applyAlignment="1">
      <alignment horizontal="center" vertical="top" wrapText="1"/>
    </xf>
    <xf numFmtId="164" fontId="6" fillId="0" borderId="1" xfId="0" applyFont="1" applyFill="1" applyBorder="1" applyAlignment="1">
      <alignment horizontal="justify" vertical="top"/>
    </xf>
    <xf numFmtId="164" fontId="6" fillId="0" borderId="1" xfId="0" applyFont="1" applyFill="1" applyBorder="1" applyAlignment="1">
      <alignment vertical="top" wrapText="1"/>
    </xf>
    <xf numFmtId="164" fontId="11" fillId="0" borderId="1" xfId="0" applyNumberFormat="1" applyFont="1" applyFill="1" applyBorder="1" applyAlignment="1">
      <alignment vertical="top" wrapText="1"/>
    </xf>
    <xf numFmtId="164" fontId="11" fillId="0" borderId="1" xfId="0" applyFont="1" applyFill="1" applyBorder="1" applyAlignment="1">
      <alignment vertical="top" wrapText="1"/>
    </xf>
    <xf numFmtId="164" fontId="5" fillId="0" borderId="1" xfId="0" applyFont="1" applyFill="1" applyBorder="1" applyAlignment="1">
      <alignment vertical="top" wrapText="1"/>
    </xf>
    <xf numFmtId="166" fontId="5" fillId="0" borderId="1" xfId="0" applyNumberFormat="1" applyFont="1" applyFill="1" applyBorder="1" applyAlignment="1">
      <alignment horizontal="center" vertical="top" wrapText="1"/>
    </xf>
    <xf numFmtId="164" fontId="13" fillId="0" borderId="0" xfId="0" applyFont="1" applyFill="1" applyAlignment="1">
      <alignment/>
    </xf>
    <xf numFmtId="164" fontId="6" fillId="0" borderId="1" xfId="0" applyFont="1" applyFill="1" applyBorder="1" applyAlignment="1">
      <alignment horizontal="justify" vertical="top" wrapText="1"/>
    </xf>
    <xf numFmtId="164" fontId="6" fillId="0" borderId="1" xfId="0" applyFont="1" applyFill="1" applyBorder="1" applyAlignment="1">
      <alignment horizontal="left" vertical="top"/>
    </xf>
    <xf numFmtId="166" fontId="5" fillId="0" borderId="1" xfId="0" applyNumberFormat="1" applyFont="1" applyFill="1" applyBorder="1" applyAlignment="1">
      <alignment horizontal="center" vertical="top" wrapText="1"/>
    </xf>
    <xf numFmtId="164" fontId="11" fillId="0" borderId="1" xfId="0" applyNumberFormat="1" applyFont="1" applyFill="1" applyBorder="1" applyAlignment="1">
      <alignment horizontal="left" vertical="top" wrapText="1"/>
    </xf>
    <xf numFmtId="164" fontId="5" fillId="0" borderId="1" xfId="0" applyFont="1" applyFill="1" applyBorder="1" applyAlignment="1">
      <alignment horizontal="justify" vertical="top"/>
    </xf>
    <xf numFmtId="164" fontId="5" fillId="0" borderId="1" xfId="0" applyFont="1" applyFill="1" applyBorder="1" applyAlignment="1">
      <alignment horizontal="left" vertical="top" wrapText="1"/>
    </xf>
    <xf numFmtId="164" fontId="5" fillId="0" borderId="1" xfId="0" applyFont="1" applyBorder="1" applyAlignment="1">
      <alignment horizontal="left" vertical="top" wrapText="1"/>
    </xf>
    <xf numFmtId="166" fontId="1" fillId="0" borderId="1" xfId="0" applyNumberFormat="1" applyFont="1" applyFill="1" applyBorder="1" applyAlignment="1">
      <alignment horizontal="center" vertical="top"/>
    </xf>
    <xf numFmtId="164" fontId="11" fillId="0" borderId="1" xfId="0" applyFont="1" applyFill="1" applyBorder="1" applyAlignment="1">
      <alignment horizontal="justify" vertical="top"/>
    </xf>
    <xf numFmtId="164" fontId="11" fillId="0" borderId="1" xfId="0" applyFont="1" applyFill="1" applyBorder="1" applyAlignment="1">
      <alignment vertical="top"/>
    </xf>
    <xf numFmtId="164" fontId="2" fillId="0" borderId="0" xfId="0" applyFont="1" applyFill="1" applyAlignment="1">
      <alignment vertical="top"/>
    </xf>
    <xf numFmtId="167" fontId="2" fillId="0" borderId="0" xfId="0" applyNumberFormat="1" applyFont="1" applyFill="1" applyAlignment="1">
      <alignment vertical="top"/>
    </xf>
    <xf numFmtId="167" fontId="14" fillId="0" borderId="0" xfId="0" applyNumberFormat="1" applyFont="1" applyFill="1" applyAlignment="1">
      <alignment/>
    </xf>
    <xf numFmtId="167" fontId="14" fillId="2" borderId="0" xfId="0" applyNumberFormat="1" applyFont="1" applyFill="1" applyAlignment="1">
      <alignment/>
    </xf>
    <xf numFmtId="166" fontId="0" fillId="2" borderId="0" xfId="0" applyNumberFormat="1" applyFill="1" applyAlignment="1">
      <alignment/>
    </xf>
    <xf numFmtId="164" fontId="0" fillId="2" borderId="0" xfId="0" applyFill="1" applyAlignment="1">
      <alignment/>
    </xf>
    <xf numFmtId="165" fontId="0" fillId="0" borderId="0" xfId="0" applyNumberFormat="1" applyFill="1" applyAlignment="1">
      <alignment/>
    </xf>
    <xf numFmtId="164" fontId="0" fillId="0" borderId="0" xfId="0" applyAlignment="1">
      <alignment vertical="top"/>
    </xf>
    <xf numFmtId="164" fontId="0" fillId="0" borderId="0" xfId="0" applyAlignment="1">
      <alignment horizontal="left" vertical="top"/>
    </xf>
    <xf numFmtId="164" fontId="15" fillId="0" borderId="0" xfId="0" applyFont="1" applyFill="1" applyAlignment="1">
      <alignment vertical="top"/>
    </xf>
    <xf numFmtId="164" fontId="1" fillId="0" borderId="0" xfId="0" applyFont="1" applyFill="1" applyBorder="1" applyAlignment="1">
      <alignment horizontal="left" vertical="top" wrapText="1"/>
    </xf>
    <xf numFmtId="164" fontId="16" fillId="0" borderId="0" xfId="0" applyFont="1" applyFill="1" applyBorder="1" applyAlignment="1">
      <alignment horizontal="left" vertical="top"/>
    </xf>
    <xf numFmtId="164" fontId="9" fillId="0" borderId="0" xfId="0" applyFont="1" applyFill="1" applyAlignment="1">
      <alignment horizontal="left" vertical="top"/>
    </xf>
    <xf numFmtId="164" fontId="10" fillId="0" borderId="0" xfId="0" applyFont="1" applyFill="1" applyAlignment="1">
      <alignment horizontal="center" vertical="top"/>
    </xf>
    <xf numFmtId="164" fontId="1" fillId="0" borderId="0" xfId="0" applyFont="1" applyFill="1" applyAlignment="1">
      <alignment horizontal="left" vertical="top"/>
    </xf>
    <xf numFmtId="165" fontId="17" fillId="0" borderId="1" xfId="0" applyNumberFormat="1" applyFont="1" applyFill="1" applyBorder="1" applyAlignment="1">
      <alignment horizontal="center" vertical="top" wrapText="1"/>
    </xf>
    <xf numFmtId="164" fontId="11" fillId="0" borderId="1" xfId="0" applyFont="1" applyFill="1" applyBorder="1" applyAlignment="1">
      <alignment horizontal="left" vertical="top" wrapText="1"/>
    </xf>
    <xf numFmtId="164" fontId="11" fillId="0" borderId="1" xfId="0" applyNumberFormat="1" applyFont="1" applyFill="1" applyBorder="1" applyAlignment="1">
      <alignment horizontal="center" vertical="top" wrapText="1"/>
    </xf>
    <xf numFmtId="164" fontId="1" fillId="0" borderId="1" xfId="0" applyFont="1" applyFill="1" applyBorder="1" applyAlignment="1">
      <alignment horizontal="left" vertical="top" wrapText="1"/>
    </xf>
    <xf numFmtId="165" fontId="18" fillId="0" borderId="1" xfId="0" applyNumberFormat="1" applyFont="1" applyFill="1" applyBorder="1" applyAlignment="1">
      <alignment horizontal="center" vertical="top" wrapText="1"/>
    </xf>
    <xf numFmtId="164" fontId="11" fillId="0" borderId="1" xfId="0" applyFont="1" applyFill="1" applyBorder="1" applyAlignment="1">
      <alignment vertical="top" wrapText="1"/>
    </xf>
    <xf numFmtId="166" fontId="11" fillId="0" borderId="1" xfId="0" applyNumberFormat="1" applyFont="1" applyFill="1" applyBorder="1" applyAlignment="1">
      <alignment horizontal="center" vertical="top" wrapText="1"/>
    </xf>
    <xf numFmtId="164" fontId="5" fillId="0" borderId="1" xfId="0" applyFont="1" applyFill="1" applyBorder="1" applyAlignment="1">
      <alignment vertical="top" wrapText="1"/>
    </xf>
    <xf numFmtId="164" fontId="5" fillId="0" borderId="1" xfId="0" applyNumberFormat="1" applyFont="1" applyFill="1" applyBorder="1" applyAlignment="1">
      <alignment horizontal="left" vertical="top" wrapText="1"/>
    </xf>
    <xf numFmtId="166" fontId="6" fillId="0" borderId="1" xfId="0" applyNumberFormat="1" applyFont="1" applyFill="1" applyBorder="1" applyAlignment="1">
      <alignment horizontal="center" vertical="top" wrapText="1"/>
    </xf>
    <xf numFmtId="164" fontId="6" fillId="0" borderId="1" xfId="0" applyFont="1" applyFill="1" applyBorder="1" applyAlignment="1">
      <alignment horizontal="justify" vertical="top"/>
    </xf>
    <xf numFmtId="164" fontId="6" fillId="0" borderId="1" xfId="0" applyFont="1" applyFill="1" applyBorder="1" applyAlignment="1">
      <alignment horizontal="left" vertical="top" wrapText="1"/>
    </xf>
    <xf numFmtId="164" fontId="6" fillId="0" borderId="1" xfId="0" applyFont="1" applyFill="1" applyBorder="1" applyAlignment="1">
      <alignment vertical="top"/>
    </xf>
    <xf numFmtId="164" fontId="11" fillId="0" borderId="1" xfId="0" applyNumberFormat="1" applyFont="1" applyFill="1" applyBorder="1" applyAlignment="1">
      <alignment horizontal="left" vertical="top" wrapText="1"/>
    </xf>
    <xf numFmtId="164" fontId="5" fillId="0" borderId="1" xfId="0" applyFont="1" applyFill="1" applyBorder="1" applyAlignment="1">
      <alignment horizontal="left" vertical="top" wrapText="1"/>
    </xf>
    <xf numFmtId="165" fontId="19" fillId="0" borderId="1" xfId="0" applyNumberFormat="1" applyFont="1" applyFill="1" applyBorder="1" applyAlignment="1">
      <alignment horizontal="center" vertical="top" wrapText="1"/>
    </xf>
    <xf numFmtId="164" fontId="10" fillId="0" borderId="1" xfId="0" applyFont="1" applyFill="1" applyBorder="1" applyAlignment="1">
      <alignment vertical="top" wrapText="1"/>
    </xf>
    <xf numFmtId="164" fontId="10" fillId="0" borderId="1" xfId="0" applyFont="1" applyFill="1" applyBorder="1" applyAlignment="1">
      <alignment horizontal="left" vertical="top" wrapText="1"/>
    </xf>
    <xf numFmtId="166" fontId="11" fillId="0" borderId="1" xfId="0" applyNumberFormat="1" applyFont="1" applyFill="1" applyBorder="1" applyAlignment="1">
      <alignment horizontal="center" vertical="top" wrapText="1"/>
    </xf>
    <xf numFmtId="164" fontId="6" fillId="0" borderId="1" xfId="0" applyFont="1" applyFill="1" applyBorder="1" applyAlignment="1">
      <alignment vertical="top"/>
    </xf>
    <xf numFmtId="164" fontId="6" fillId="0" borderId="1" xfId="0" applyFont="1" applyFill="1" applyBorder="1" applyAlignment="1">
      <alignment horizontal="left" vertical="top" wrapText="1"/>
    </xf>
    <xf numFmtId="167" fontId="5" fillId="0" borderId="1" xfId="0" applyNumberFormat="1" applyFont="1" applyFill="1" applyBorder="1" applyAlignment="1">
      <alignment horizontal="center" vertical="top" wrapText="1"/>
    </xf>
    <xf numFmtId="164" fontId="20" fillId="0" borderId="1" xfId="0" applyNumberFormat="1" applyFont="1" applyFill="1" applyBorder="1" applyAlignment="1">
      <alignment horizontal="left" vertical="top" wrapText="1"/>
    </xf>
    <xf numFmtId="164" fontId="5" fillId="0" borderId="1" xfId="0" applyFont="1" applyFill="1" applyBorder="1" applyAlignment="1">
      <alignment vertical="top"/>
    </xf>
    <xf numFmtId="164" fontId="6" fillId="0" borderId="1" xfId="0" applyFont="1" applyFill="1" applyBorder="1" applyAlignment="1">
      <alignment vertical="top" wrapText="1"/>
    </xf>
    <xf numFmtId="166" fontId="5" fillId="0" borderId="1" xfId="0" applyNumberFormat="1" applyFont="1" applyFill="1" applyBorder="1" applyAlignment="1">
      <alignment horizontal="center" vertical="top"/>
    </xf>
    <xf numFmtId="164" fontId="20" fillId="0" borderId="1" xfId="0" applyFont="1" applyFill="1" applyBorder="1" applyAlignment="1">
      <alignment vertical="top"/>
    </xf>
    <xf numFmtId="164" fontId="20" fillId="0" borderId="1" xfId="0" applyFont="1" applyFill="1" applyBorder="1" applyAlignment="1">
      <alignment horizontal="left" vertical="top" wrapText="1"/>
    </xf>
    <xf numFmtId="166" fontId="20" fillId="0" borderId="1" xfId="0" applyNumberFormat="1" applyFont="1" applyFill="1" applyBorder="1" applyAlignment="1">
      <alignment horizontal="center" vertical="top" wrapText="1"/>
    </xf>
    <xf numFmtId="164" fontId="5" fillId="0" borderId="1" xfId="0" applyNumberFormat="1" applyFont="1" applyFill="1" applyBorder="1" applyAlignment="1">
      <alignment horizontal="left" vertical="top" wrapText="1"/>
    </xf>
    <xf numFmtId="166" fontId="20" fillId="0" borderId="1" xfId="0" applyNumberFormat="1" applyFont="1" applyFill="1" applyBorder="1" applyAlignment="1">
      <alignment horizontal="center" vertical="top" wrapText="1"/>
    </xf>
    <xf numFmtId="164" fontId="2" fillId="0" borderId="1" xfId="0" applyFont="1" applyFill="1" applyBorder="1" applyAlignment="1">
      <alignment vertical="top"/>
    </xf>
    <xf numFmtId="164" fontId="2" fillId="0" borderId="1" xfId="0" applyFont="1" applyFill="1" applyBorder="1" applyAlignment="1">
      <alignment horizontal="left" vertical="top" wrapText="1"/>
    </xf>
    <xf numFmtId="166" fontId="2" fillId="0" borderId="1" xfId="0" applyNumberFormat="1" applyFont="1" applyFill="1" applyBorder="1" applyAlignment="1">
      <alignment horizontal="center" vertical="top" wrapText="1"/>
    </xf>
    <xf numFmtId="164" fontId="2" fillId="0" borderId="1" xfId="0" applyFont="1" applyFill="1" applyBorder="1" applyAlignment="1">
      <alignment vertical="top"/>
    </xf>
    <xf numFmtId="164" fontId="2" fillId="0" borderId="1" xfId="0" applyFont="1" applyFill="1" applyBorder="1" applyAlignment="1">
      <alignment horizontal="left" vertical="top" wrapText="1"/>
    </xf>
    <xf numFmtId="164" fontId="20" fillId="0" borderId="1" xfId="0" applyFont="1" applyFill="1" applyBorder="1" applyAlignment="1">
      <alignment horizontal="left" vertical="top"/>
    </xf>
    <xf numFmtId="167" fontId="20" fillId="0" borderId="1" xfId="0" applyNumberFormat="1" applyFont="1" applyFill="1" applyBorder="1" applyAlignment="1">
      <alignment horizontal="center" vertical="top" wrapText="1"/>
    </xf>
    <xf numFmtId="164" fontId="0" fillId="0" borderId="0" xfId="0" applyFill="1" applyAlignment="1">
      <alignment vertical="top"/>
    </xf>
    <xf numFmtId="167" fontId="2" fillId="0" borderId="0" xfId="0" applyNumberFormat="1" applyFont="1" applyFill="1" applyAlignment="1">
      <alignment horizontal="left" vertical="top"/>
    </xf>
    <xf numFmtId="164" fontId="0" fillId="0" borderId="0" xfId="0" applyFill="1" applyAlignment="1">
      <alignment horizontal="lef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8E1"/>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7"/>
  </sheetPr>
  <dimension ref="A1:G130"/>
  <sheetViews>
    <sheetView tabSelected="1" zoomScale="110" zoomScaleNormal="110" workbookViewId="0" topLeftCell="A88">
      <selection activeCell="E17" sqref="E17"/>
    </sheetView>
  </sheetViews>
  <sheetFormatPr defaultColWidth="9.00390625" defaultRowHeight="12.75"/>
  <cols>
    <col min="1" max="1" width="6.50390625" style="1" customWidth="1"/>
    <col min="2" max="2" width="24.125" style="2" customWidth="1"/>
    <col min="3" max="3" width="30.875" style="2" customWidth="1"/>
    <col min="4" max="4" width="11.875" style="3" customWidth="1"/>
    <col min="5" max="6" width="11.875" style="0" customWidth="1"/>
    <col min="9" max="9" width="11.375" style="0" customWidth="1"/>
    <col min="10" max="11" width="10.375" style="0" customWidth="1"/>
  </cols>
  <sheetData>
    <row r="1" spans="1:6" s="7" customFormat="1" ht="12.75" customHeight="1">
      <c r="A1" s="4"/>
      <c r="B1" s="5"/>
      <c r="C1" s="6"/>
      <c r="D1" s="6"/>
      <c r="E1" s="6"/>
      <c r="F1" s="6"/>
    </row>
    <row r="2" spans="1:6" s="7" customFormat="1" ht="12.75" customHeight="1">
      <c r="A2" s="4"/>
      <c r="B2" s="5"/>
      <c r="C2" s="8" t="s">
        <v>0</v>
      </c>
      <c r="D2" s="8"/>
      <c r="E2" s="8"/>
      <c r="F2" s="8"/>
    </row>
    <row r="3" spans="1:6" s="7" customFormat="1" ht="12.75" customHeight="1">
      <c r="A3" s="4"/>
      <c r="B3" s="5"/>
      <c r="C3" s="9" t="s">
        <v>1</v>
      </c>
      <c r="D3" s="9"/>
      <c r="E3" s="9"/>
      <c r="F3" s="9"/>
    </row>
    <row r="4" spans="1:6" s="7" customFormat="1" ht="12.75" customHeight="1">
      <c r="A4" s="4"/>
      <c r="B4" s="5"/>
      <c r="C4" s="9" t="s">
        <v>2</v>
      </c>
      <c r="D4" s="9"/>
      <c r="E4" s="9"/>
      <c r="F4" s="9"/>
    </row>
    <row r="5" spans="1:6" s="7" customFormat="1" ht="12.75" customHeight="1">
      <c r="A5" s="4"/>
      <c r="B5" s="5"/>
      <c r="C5" s="10" t="s">
        <v>3</v>
      </c>
      <c r="D5" s="10"/>
      <c r="E5" s="10"/>
      <c r="F5" s="10"/>
    </row>
    <row r="6" spans="1:6" s="7" customFormat="1" ht="12.75" customHeight="1">
      <c r="A6" s="4"/>
      <c r="B6" s="5"/>
      <c r="C6" s="9" t="s">
        <v>4</v>
      </c>
      <c r="D6" s="9"/>
      <c r="E6" s="9"/>
      <c r="F6" s="9"/>
    </row>
    <row r="7" spans="1:6" s="7" customFormat="1" ht="12.75" customHeight="1">
      <c r="A7" s="4"/>
      <c r="B7" s="5"/>
      <c r="C7" s="9" t="s">
        <v>5</v>
      </c>
      <c r="D7" s="9"/>
      <c r="E7" s="9"/>
      <c r="F7" s="9"/>
    </row>
    <row r="8" spans="1:6" s="7" customFormat="1" ht="10.5" customHeight="1">
      <c r="A8" s="4"/>
      <c r="B8" s="5"/>
      <c r="C8" s="11"/>
      <c r="D8" s="11"/>
      <c r="E8" s="11"/>
      <c r="F8" s="11"/>
    </row>
    <row r="9" spans="1:6" s="7" customFormat="1" ht="15" customHeight="1">
      <c r="A9" s="4"/>
      <c r="B9" s="5"/>
      <c r="C9" s="12"/>
      <c r="D9" s="13"/>
      <c r="E9" s="13"/>
      <c r="F9" s="13"/>
    </row>
    <row r="10" spans="1:6" s="7" customFormat="1" ht="17.25" customHeight="1">
      <c r="A10" s="14" t="s">
        <v>6</v>
      </c>
      <c r="B10" s="14"/>
      <c r="C10" s="14"/>
      <c r="D10" s="14"/>
      <c r="E10" s="14"/>
      <c r="F10" s="14"/>
    </row>
    <row r="11" spans="1:6" s="7" customFormat="1" ht="21.75" customHeight="1">
      <c r="A11" s="14" t="s">
        <v>7</v>
      </c>
      <c r="B11" s="14"/>
      <c r="C11" s="14"/>
      <c r="D11" s="14"/>
      <c r="E11" s="14"/>
      <c r="F11" s="14"/>
    </row>
    <row r="12" spans="1:6" s="7" customFormat="1" ht="18.75" customHeight="1">
      <c r="A12" s="14" t="s">
        <v>8</v>
      </c>
      <c r="B12" s="14"/>
      <c r="C12" s="14"/>
      <c r="D12" s="14"/>
      <c r="E12" s="14"/>
      <c r="F12" s="14"/>
    </row>
    <row r="13" spans="1:6" s="7" customFormat="1" ht="18.75" customHeight="1">
      <c r="A13" s="15"/>
      <c r="B13" s="16"/>
      <c r="C13" s="17"/>
      <c r="F13" s="18" t="s">
        <v>9</v>
      </c>
    </row>
    <row r="14" spans="1:6" s="7" customFormat="1" ht="40.5" customHeight="1">
      <c r="A14" s="19" t="s">
        <v>10</v>
      </c>
      <c r="B14" s="20" t="s">
        <v>11</v>
      </c>
      <c r="C14" s="20" t="s">
        <v>12</v>
      </c>
      <c r="D14" s="21">
        <v>2023</v>
      </c>
      <c r="E14" s="21">
        <v>2024</v>
      </c>
      <c r="F14" s="21">
        <v>2025</v>
      </c>
    </row>
    <row r="15" spans="1:6" s="7" customFormat="1" ht="12.75">
      <c r="A15" s="22">
        <v>1</v>
      </c>
      <c r="B15" s="23">
        <v>2</v>
      </c>
      <c r="C15" s="23">
        <v>3</v>
      </c>
      <c r="D15" s="24">
        <v>4</v>
      </c>
      <c r="E15" s="24">
        <v>5</v>
      </c>
      <c r="F15" s="24">
        <v>6</v>
      </c>
    </row>
    <row r="16" spans="1:6" s="7" customFormat="1" ht="23.25">
      <c r="A16" s="25">
        <v>1</v>
      </c>
      <c r="B16" s="26" t="s">
        <v>13</v>
      </c>
      <c r="C16" s="27" t="s">
        <v>14</v>
      </c>
      <c r="D16" s="28">
        <f>D17+D22+D28+D32+D37+D47+D51+D54+D43</f>
        <v>211953.28</v>
      </c>
      <c r="E16" s="28">
        <f>E17+E22+E28+E32+E37+E47+E51+E54-0.1</f>
        <v>222760.52</v>
      </c>
      <c r="F16" s="28">
        <f>F17+F22+F28+F32+F37+F47+F51+F54</f>
        <v>233273.88</v>
      </c>
    </row>
    <row r="17" spans="1:6" s="7" customFormat="1" ht="20.25" customHeight="1">
      <c r="A17" s="25">
        <v>2</v>
      </c>
      <c r="B17" s="26" t="s">
        <v>15</v>
      </c>
      <c r="C17" s="26" t="s">
        <v>16</v>
      </c>
      <c r="D17" s="28">
        <f>D18</f>
        <v>193120</v>
      </c>
      <c r="E17" s="28">
        <f>E18</f>
        <v>203125</v>
      </c>
      <c r="F17" s="28">
        <f>F18</f>
        <v>212830</v>
      </c>
    </row>
    <row r="18" spans="1:6" s="7" customFormat="1" ht="21" customHeight="1">
      <c r="A18" s="25">
        <v>3</v>
      </c>
      <c r="B18" s="26" t="s">
        <v>17</v>
      </c>
      <c r="C18" s="26" t="s">
        <v>18</v>
      </c>
      <c r="D18" s="28">
        <f>D19+D20+D21</f>
        <v>193120</v>
      </c>
      <c r="E18" s="28">
        <f>E19+E20+E21</f>
        <v>203125</v>
      </c>
      <c r="F18" s="28">
        <f>F19+F20+F21</f>
        <v>212830</v>
      </c>
    </row>
    <row r="19" spans="1:7" s="7" customFormat="1" ht="89.25" customHeight="1">
      <c r="A19" s="25">
        <v>4</v>
      </c>
      <c r="B19" s="29" t="s">
        <v>19</v>
      </c>
      <c r="C19" s="30" t="s">
        <v>20</v>
      </c>
      <c r="D19" s="31">
        <v>193000</v>
      </c>
      <c r="E19" s="32">
        <v>203000</v>
      </c>
      <c r="F19" s="32">
        <v>212700</v>
      </c>
      <c r="G19" s="7" t="s">
        <v>21</v>
      </c>
    </row>
    <row r="20" spans="1:6" s="7" customFormat="1" ht="136.5" customHeight="1">
      <c r="A20" s="25">
        <v>5</v>
      </c>
      <c r="B20" s="33" t="s">
        <v>22</v>
      </c>
      <c r="C20" s="34" t="s">
        <v>23</v>
      </c>
      <c r="D20" s="31">
        <v>20</v>
      </c>
      <c r="E20" s="32">
        <v>21</v>
      </c>
      <c r="F20" s="32">
        <v>22</v>
      </c>
    </row>
    <row r="21" spans="1:6" s="7" customFormat="1" ht="56.25" customHeight="1">
      <c r="A21" s="25">
        <v>6</v>
      </c>
      <c r="B21" s="33" t="s">
        <v>24</v>
      </c>
      <c r="C21" s="34" t="s">
        <v>25</v>
      </c>
      <c r="D21" s="31">
        <v>100</v>
      </c>
      <c r="E21" s="32">
        <v>104</v>
      </c>
      <c r="F21" s="32">
        <v>108</v>
      </c>
    </row>
    <row r="22" spans="1:6" s="7" customFormat="1" ht="50.25" customHeight="1">
      <c r="A22" s="25">
        <v>7</v>
      </c>
      <c r="B22" s="26" t="s">
        <v>26</v>
      </c>
      <c r="C22" s="35" t="s">
        <v>27</v>
      </c>
      <c r="D22" s="28">
        <f>SUM(D24:D27)</f>
        <v>1535.1799999999998</v>
      </c>
      <c r="E22" s="28">
        <f>E23</f>
        <v>1632.52</v>
      </c>
      <c r="F22" s="28">
        <f>SUM(F24:F27)</f>
        <v>1719.28</v>
      </c>
    </row>
    <row r="23" spans="1:6" s="7" customFormat="1" ht="38.25" customHeight="1">
      <c r="A23" s="25">
        <v>8</v>
      </c>
      <c r="B23" s="26" t="s">
        <v>28</v>
      </c>
      <c r="C23" s="35" t="s">
        <v>29</v>
      </c>
      <c r="D23" s="28">
        <f>D24+D27+D26+D25</f>
        <v>1535.1799999999998</v>
      </c>
      <c r="E23" s="28">
        <f>E24+E25+E26+E27</f>
        <v>1632.52</v>
      </c>
      <c r="F23" s="28">
        <f>F24+F27+F26+F25</f>
        <v>1719.28</v>
      </c>
    </row>
    <row r="24" spans="1:6" s="7" customFormat="1" ht="135" customHeight="1">
      <c r="A24" s="25">
        <v>9</v>
      </c>
      <c r="B24" s="29" t="s">
        <v>30</v>
      </c>
      <c r="C24" s="30" t="s">
        <v>31</v>
      </c>
      <c r="D24" s="32">
        <v>727.16</v>
      </c>
      <c r="E24" s="32">
        <v>778.82</v>
      </c>
      <c r="F24" s="32">
        <v>822.28</v>
      </c>
    </row>
    <row r="25" spans="1:6" s="7" customFormat="1" ht="157.5" customHeight="1">
      <c r="A25" s="25">
        <v>10</v>
      </c>
      <c r="B25" s="29" t="s">
        <v>32</v>
      </c>
      <c r="C25" s="30" t="s">
        <v>33</v>
      </c>
      <c r="D25" s="32">
        <v>5</v>
      </c>
      <c r="E25" s="32">
        <v>5.3</v>
      </c>
      <c r="F25" s="32">
        <v>5.5</v>
      </c>
    </row>
    <row r="26" spans="1:6" s="7" customFormat="1" ht="137.25" customHeight="1">
      <c r="A26" s="25">
        <v>11</v>
      </c>
      <c r="B26" s="29" t="s">
        <v>34</v>
      </c>
      <c r="C26" s="30" t="s">
        <v>35</v>
      </c>
      <c r="D26" s="32">
        <v>898.92</v>
      </c>
      <c r="E26" s="32">
        <v>950.3</v>
      </c>
      <c r="F26" s="32">
        <v>992.8</v>
      </c>
    </row>
    <row r="27" spans="1:6" s="7" customFormat="1" ht="137.25" customHeight="1">
      <c r="A27" s="25">
        <v>12</v>
      </c>
      <c r="B27" s="29" t="s">
        <v>36</v>
      </c>
      <c r="C27" s="30" t="s">
        <v>37</v>
      </c>
      <c r="D27" s="32">
        <v>-95.9</v>
      </c>
      <c r="E27" s="32">
        <v>-101.9</v>
      </c>
      <c r="F27" s="32">
        <v>-101.3</v>
      </c>
    </row>
    <row r="28" spans="1:6" s="7" customFormat="1" ht="21" customHeight="1">
      <c r="A28" s="25">
        <v>13</v>
      </c>
      <c r="B28" s="26" t="s">
        <v>38</v>
      </c>
      <c r="C28" s="36" t="s">
        <v>39</v>
      </c>
      <c r="D28" s="28">
        <f>D29+D30+D31</f>
        <v>3099</v>
      </c>
      <c r="E28" s="28">
        <f>SUM(E29:E31)</f>
        <v>3300</v>
      </c>
      <c r="F28" s="28">
        <f>SUM(F29:F31)</f>
        <v>3474.7</v>
      </c>
    </row>
    <row r="29" spans="1:6" s="7" customFormat="1" ht="44.25" customHeight="1">
      <c r="A29" s="25">
        <v>14</v>
      </c>
      <c r="B29" s="29" t="s">
        <v>40</v>
      </c>
      <c r="C29" s="37" t="s">
        <v>41</v>
      </c>
      <c r="D29" s="32">
        <v>586</v>
      </c>
      <c r="E29" s="32">
        <v>624</v>
      </c>
      <c r="F29" s="32">
        <v>657</v>
      </c>
    </row>
    <row r="30" spans="1:6" s="7" customFormat="1" ht="78" customHeight="1">
      <c r="A30" s="25">
        <v>15</v>
      </c>
      <c r="B30" s="29" t="s">
        <v>42</v>
      </c>
      <c r="C30" s="37" t="s">
        <v>43</v>
      </c>
      <c r="D30" s="32">
        <v>1952</v>
      </c>
      <c r="E30" s="32">
        <v>2078</v>
      </c>
      <c r="F30" s="32">
        <v>2188</v>
      </c>
    </row>
    <row r="31" spans="1:6" s="7" customFormat="1" ht="48" customHeight="1">
      <c r="A31" s="25">
        <v>16</v>
      </c>
      <c r="B31" s="29" t="s">
        <v>44</v>
      </c>
      <c r="C31" s="37" t="s">
        <v>45</v>
      </c>
      <c r="D31" s="38">
        <v>561</v>
      </c>
      <c r="E31" s="38">
        <v>598</v>
      </c>
      <c r="F31" s="38">
        <v>629.7</v>
      </c>
    </row>
    <row r="32" spans="1:6" s="7" customFormat="1" ht="21.75" customHeight="1">
      <c r="A32" s="25">
        <v>17</v>
      </c>
      <c r="B32" s="26" t="s">
        <v>46</v>
      </c>
      <c r="C32" s="36" t="s">
        <v>47</v>
      </c>
      <c r="D32" s="28">
        <f>D33+D35</f>
        <v>618</v>
      </c>
      <c r="E32" s="28">
        <f>E33+E35</f>
        <v>627</v>
      </c>
      <c r="F32" s="28">
        <f>F33+F35</f>
        <v>659</v>
      </c>
    </row>
    <row r="33" spans="1:6" s="7" customFormat="1" ht="24.75" customHeight="1">
      <c r="A33" s="25">
        <v>18</v>
      </c>
      <c r="B33" s="26" t="s">
        <v>48</v>
      </c>
      <c r="C33" s="36" t="s">
        <v>49</v>
      </c>
      <c r="D33" s="28">
        <f>SUM(D34:D34)</f>
        <v>444</v>
      </c>
      <c r="E33" s="28">
        <f>SUM(E34:E34)</f>
        <v>453</v>
      </c>
      <c r="F33" s="28">
        <f>SUM(F34:F34)</f>
        <v>485</v>
      </c>
    </row>
    <row r="34" spans="1:6" s="7" customFormat="1" ht="57" customHeight="1">
      <c r="A34" s="25">
        <v>19</v>
      </c>
      <c r="B34" s="29" t="s">
        <v>50</v>
      </c>
      <c r="C34" s="37" t="s">
        <v>51</v>
      </c>
      <c r="D34" s="32">
        <v>444</v>
      </c>
      <c r="E34" s="32">
        <v>453</v>
      </c>
      <c r="F34" s="32">
        <v>485</v>
      </c>
    </row>
    <row r="35" spans="1:6" s="7" customFormat="1" ht="12.75">
      <c r="A35" s="25">
        <v>20</v>
      </c>
      <c r="B35" s="26" t="s">
        <v>52</v>
      </c>
      <c r="C35" s="36" t="s">
        <v>53</v>
      </c>
      <c r="D35" s="28">
        <f>D36</f>
        <v>174</v>
      </c>
      <c r="E35" s="28">
        <f>E36</f>
        <v>174</v>
      </c>
      <c r="F35" s="28">
        <f>F36</f>
        <v>174</v>
      </c>
    </row>
    <row r="36" spans="1:6" s="7" customFormat="1" ht="48.75" customHeight="1">
      <c r="A36" s="25">
        <v>21</v>
      </c>
      <c r="B36" s="29" t="s">
        <v>54</v>
      </c>
      <c r="C36" s="37" t="s">
        <v>55</v>
      </c>
      <c r="D36" s="32">
        <v>174</v>
      </c>
      <c r="E36" s="32">
        <v>174</v>
      </c>
      <c r="F36" s="32">
        <v>174</v>
      </c>
    </row>
    <row r="37" spans="1:6" s="7" customFormat="1" ht="63" customHeight="1">
      <c r="A37" s="25">
        <v>22</v>
      </c>
      <c r="B37" s="26" t="s">
        <v>56</v>
      </c>
      <c r="C37" s="36" t="s">
        <v>57</v>
      </c>
      <c r="D37" s="28">
        <f>SUM(D38:D41)</f>
        <v>13296.099999999999</v>
      </c>
      <c r="E37" s="28">
        <f>SUM(E38:E41)</f>
        <v>13791.099999999999</v>
      </c>
      <c r="F37" s="28">
        <f>SUM(F38:F41)</f>
        <v>14305.9</v>
      </c>
    </row>
    <row r="38" spans="1:6" s="7" customFormat="1" ht="85.5" customHeight="1">
      <c r="A38" s="25">
        <v>23</v>
      </c>
      <c r="B38" s="29" t="s">
        <v>58</v>
      </c>
      <c r="C38" s="37" t="s">
        <v>59</v>
      </c>
      <c r="D38" s="32">
        <v>922.3</v>
      </c>
      <c r="E38" s="32">
        <v>922.3</v>
      </c>
      <c r="F38" s="32">
        <v>922.3</v>
      </c>
    </row>
    <row r="39" spans="1:6" s="7" customFormat="1" ht="57" customHeight="1">
      <c r="A39" s="25">
        <v>24</v>
      </c>
      <c r="B39" s="29" t="s">
        <v>60</v>
      </c>
      <c r="C39" s="37" t="s">
        <v>61</v>
      </c>
      <c r="D39" s="32">
        <f>406.7-406.7</f>
        <v>0</v>
      </c>
      <c r="E39" s="32">
        <v>0</v>
      </c>
      <c r="F39" s="32">
        <v>0</v>
      </c>
    </row>
    <row r="40" spans="1:6" s="7" customFormat="1" ht="66.75" customHeight="1">
      <c r="A40" s="25">
        <v>25</v>
      </c>
      <c r="B40" s="29" t="s">
        <v>62</v>
      </c>
      <c r="C40" s="37" t="s">
        <v>63</v>
      </c>
      <c r="D40" s="32">
        <f>65.9-65.9</f>
        <v>0</v>
      </c>
      <c r="E40" s="32">
        <v>0</v>
      </c>
      <c r="F40" s="32">
        <v>0</v>
      </c>
    </row>
    <row r="41" spans="1:6" s="7" customFormat="1" ht="117" customHeight="1">
      <c r="A41" s="25">
        <v>26</v>
      </c>
      <c r="B41" s="29" t="s">
        <v>64</v>
      </c>
      <c r="C41" s="37" t="s">
        <v>65</v>
      </c>
      <c r="D41" s="32">
        <v>12373.8</v>
      </c>
      <c r="E41" s="32">
        <v>12868.8</v>
      </c>
      <c r="F41" s="32">
        <v>13383.6</v>
      </c>
    </row>
    <row r="42" spans="1:6" s="39" customFormat="1" ht="26.25" customHeight="1">
      <c r="A42" s="25">
        <v>27</v>
      </c>
      <c r="B42" s="26" t="s">
        <v>66</v>
      </c>
      <c r="C42" s="36" t="s">
        <v>67</v>
      </c>
      <c r="D42" s="28">
        <f>D43</f>
        <v>0</v>
      </c>
      <c r="E42" s="28">
        <f>E43</f>
        <v>0</v>
      </c>
      <c r="F42" s="28">
        <f>F43</f>
        <v>0</v>
      </c>
    </row>
    <row r="43" spans="1:6" s="7" customFormat="1" ht="40.5" customHeight="1">
      <c r="A43" s="25">
        <v>28</v>
      </c>
      <c r="B43" s="26" t="s">
        <v>68</v>
      </c>
      <c r="C43" s="36" t="s">
        <v>69</v>
      </c>
      <c r="D43" s="28">
        <f>D44+D45+D46</f>
        <v>0</v>
      </c>
      <c r="E43" s="28">
        <v>0</v>
      </c>
      <c r="F43" s="28">
        <v>0</v>
      </c>
    </row>
    <row r="44" spans="1:6" s="7" customFormat="1" ht="77.25" customHeight="1">
      <c r="A44" s="25">
        <v>29</v>
      </c>
      <c r="B44" s="33" t="s">
        <v>70</v>
      </c>
      <c r="C44" s="34" t="s">
        <v>71</v>
      </c>
      <c r="D44" s="32">
        <v>0</v>
      </c>
      <c r="E44" s="32">
        <v>0</v>
      </c>
      <c r="F44" s="32">
        <v>0</v>
      </c>
    </row>
    <row r="45" spans="1:6" s="7" customFormat="1" ht="65.25" customHeight="1">
      <c r="A45" s="25">
        <v>30</v>
      </c>
      <c r="B45" s="33" t="s">
        <v>72</v>
      </c>
      <c r="C45" s="34" t="s">
        <v>73</v>
      </c>
      <c r="D45" s="32">
        <v>0</v>
      </c>
      <c r="E45" s="32">
        <v>0</v>
      </c>
      <c r="F45" s="32">
        <v>0</v>
      </c>
    </row>
    <row r="46" spans="1:6" s="7" customFormat="1" ht="67.5" customHeight="1">
      <c r="A46" s="25">
        <v>31</v>
      </c>
      <c r="B46" s="33" t="s">
        <v>74</v>
      </c>
      <c r="C46" s="34" t="s">
        <v>75</v>
      </c>
      <c r="D46" s="32">
        <v>0</v>
      </c>
      <c r="E46" s="32">
        <v>0</v>
      </c>
      <c r="F46" s="32">
        <v>0</v>
      </c>
    </row>
    <row r="47" spans="1:6" s="7" customFormat="1" ht="36.75" customHeight="1">
      <c r="A47" s="25">
        <v>32</v>
      </c>
      <c r="B47" s="26" t="s">
        <v>76</v>
      </c>
      <c r="C47" s="36" t="s">
        <v>77</v>
      </c>
      <c r="D47" s="28">
        <f>SUM(D48:D50)</f>
        <v>210</v>
      </c>
      <c r="E47" s="28">
        <f>SUM(E48:E50)</f>
        <v>210</v>
      </c>
      <c r="F47" s="28">
        <f>SUM(F48:F50)</f>
        <v>210</v>
      </c>
    </row>
    <row r="48" spans="1:6" s="7" customFormat="1" ht="67.5" customHeight="1">
      <c r="A48" s="25">
        <v>33</v>
      </c>
      <c r="B48" s="29" t="s">
        <v>78</v>
      </c>
      <c r="C48" s="37" t="s">
        <v>79</v>
      </c>
      <c r="D48" s="32">
        <v>210</v>
      </c>
      <c r="E48" s="32">
        <v>210</v>
      </c>
      <c r="F48" s="32">
        <v>210</v>
      </c>
    </row>
    <row r="49" spans="1:6" s="7" customFormat="1" ht="65.25" customHeight="1">
      <c r="A49" s="25">
        <v>34</v>
      </c>
      <c r="B49" s="40" t="s">
        <v>80</v>
      </c>
      <c r="C49" s="37" t="s">
        <v>81</v>
      </c>
      <c r="D49" s="32">
        <v>0</v>
      </c>
      <c r="E49" s="32">
        <v>0</v>
      </c>
      <c r="F49" s="32">
        <v>0</v>
      </c>
    </row>
    <row r="50" spans="1:6" s="7" customFormat="1" ht="48" customHeight="1">
      <c r="A50" s="25">
        <v>35</v>
      </c>
      <c r="B50" s="41" t="s">
        <v>82</v>
      </c>
      <c r="C50" s="37" t="s">
        <v>83</v>
      </c>
      <c r="D50" s="42">
        <v>0</v>
      </c>
      <c r="E50" s="42">
        <v>0</v>
      </c>
      <c r="F50" s="42">
        <v>0</v>
      </c>
    </row>
    <row r="51" spans="1:6" s="7" customFormat="1" ht="36">
      <c r="A51" s="25">
        <v>36</v>
      </c>
      <c r="B51" s="26" t="s">
        <v>84</v>
      </c>
      <c r="C51" s="36" t="s">
        <v>85</v>
      </c>
      <c r="D51" s="28">
        <f>SUM(D52:D53)</f>
        <v>0</v>
      </c>
      <c r="E51" s="28">
        <f>SUM(E52:E53)</f>
        <v>0</v>
      </c>
      <c r="F51" s="28">
        <f>SUM(F52:F53)</f>
        <v>0</v>
      </c>
    </row>
    <row r="52" spans="1:6" s="7" customFormat="1" ht="107.25" customHeight="1">
      <c r="A52" s="25">
        <v>37</v>
      </c>
      <c r="B52" s="29" t="s">
        <v>86</v>
      </c>
      <c r="C52" s="37" t="s">
        <v>87</v>
      </c>
      <c r="D52" s="32">
        <v>0</v>
      </c>
      <c r="E52" s="32">
        <v>0</v>
      </c>
      <c r="F52" s="32">
        <v>0</v>
      </c>
    </row>
    <row r="53" spans="1:6" s="7" customFormat="1" ht="108.75" customHeight="1">
      <c r="A53" s="25">
        <v>38</v>
      </c>
      <c r="B53" s="29" t="s">
        <v>88</v>
      </c>
      <c r="C53" s="37" t="s">
        <v>89</v>
      </c>
      <c r="D53" s="32">
        <v>0</v>
      </c>
      <c r="E53" s="32">
        <v>0</v>
      </c>
      <c r="F53" s="32">
        <v>0</v>
      </c>
    </row>
    <row r="54" spans="1:6" s="7" customFormat="1" ht="24">
      <c r="A54" s="25">
        <v>39</v>
      </c>
      <c r="B54" s="26" t="s">
        <v>90</v>
      </c>
      <c r="C54" s="43" t="s">
        <v>91</v>
      </c>
      <c r="D54" s="28">
        <f>SUM(D55:D58)</f>
        <v>75</v>
      </c>
      <c r="E54" s="28">
        <f>SUM(E55:E58)</f>
        <v>75</v>
      </c>
      <c r="F54" s="28">
        <f>SUM(F55:F58)</f>
        <v>75</v>
      </c>
    </row>
    <row r="55" spans="1:6" s="7" customFormat="1" ht="66" customHeight="1">
      <c r="A55" s="25">
        <v>40</v>
      </c>
      <c r="B55" s="44" t="s">
        <v>92</v>
      </c>
      <c r="C55" s="37" t="s">
        <v>93</v>
      </c>
      <c r="D55" s="32">
        <v>50</v>
      </c>
      <c r="E55" s="32">
        <v>50</v>
      </c>
      <c r="F55" s="32">
        <v>50</v>
      </c>
    </row>
    <row r="56" spans="1:6" s="7" customFormat="1" ht="96.75" customHeight="1">
      <c r="A56" s="25">
        <v>41</v>
      </c>
      <c r="B56" s="44" t="s">
        <v>94</v>
      </c>
      <c r="C56" s="37" t="s">
        <v>95</v>
      </c>
      <c r="D56" s="32">
        <v>5</v>
      </c>
      <c r="E56" s="32">
        <v>5</v>
      </c>
      <c r="F56" s="32">
        <v>5</v>
      </c>
    </row>
    <row r="57" spans="1:6" s="7" customFormat="1" ht="76.5" customHeight="1">
      <c r="A57" s="25">
        <v>42</v>
      </c>
      <c r="B57" s="44" t="s">
        <v>96</v>
      </c>
      <c r="C57" s="37" t="s">
        <v>97</v>
      </c>
      <c r="D57" s="32">
        <v>20</v>
      </c>
      <c r="E57" s="32">
        <v>20</v>
      </c>
      <c r="F57" s="32">
        <v>20</v>
      </c>
    </row>
    <row r="58" spans="1:6" s="7" customFormat="1" ht="68.25" customHeight="1">
      <c r="A58" s="25">
        <v>43</v>
      </c>
      <c r="B58" s="44" t="s">
        <v>98</v>
      </c>
      <c r="C58" s="37" t="s">
        <v>99</v>
      </c>
      <c r="D58" s="32">
        <v>0</v>
      </c>
      <c r="E58" s="32">
        <v>0</v>
      </c>
      <c r="F58" s="32">
        <v>0</v>
      </c>
    </row>
    <row r="59" spans="1:6" s="7" customFormat="1" ht="20.25" customHeight="1">
      <c r="A59" s="25">
        <v>44</v>
      </c>
      <c r="B59" s="26" t="s">
        <v>100</v>
      </c>
      <c r="C59" s="35" t="s">
        <v>101</v>
      </c>
      <c r="D59" s="28">
        <f>D60+D64+D72+D87</f>
        <v>557977.5999999999</v>
      </c>
      <c r="E59" s="28">
        <f>E60+E64+E72+E87</f>
        <v>425957.5</v>
      </c>
      <c r="F59" s="28">
        <f>F60+F64+F72+F87</f>
        <v>314396.30000000005</v>
      </c>
    </row>
    <row r="60" spans="1:6" s="7" customFormat="1" ht="41.25" customHeight="1">
      <c r="A60" s="25">
        <v>45</v>
      </c>
      <c r="B60" s="26" t="s">
        <v>102</v>
      </c>
      <c r="C60" s="36" t="s">
        <v>103</v>
      </c>
      <c r="D60" s="28">
        <f>SUM(D61:D63)</f>
        <v>175977</v>
      </c>
      <c r="E60" s="28">
        <f>SUM(E61:E63)</f>
        <v>112216</v>
      </c>
      <c r="F60" s="28">
        <f>SUM(F61:F63)</f>
        <v>67598</v>
      </c>
    </row>
    <row r="61" spans="1:6" s="7" customFormat="1" ht="51" customHeight="1">
      <c r="A61" s="25">
        <v>46</v>
      </c>
      <c r="B61" s="29" t="s">
        <v>104</v>
      </c>
      <c r="C61" s="30" t="s">
        <v>105</v>
      </c>
      <c r="D61" s="32">
        <v>64832</v>
      </c>
      <c r="E61" s="32">
        <v>2720</v>
      </c>
      <c r="F61" s="32">
        <v>2735</v>
      </c>
    </row>
    <row r="62" spans="1:6" s="7" customFormat="1" ht="38.25" customHeight="1">
      <c r="A62" s="25">
        <v>47</v>
      </c>
      <c r="B62" s="29" t="s">
        <v>106</v>
      </c>
      <c r="C62" s="30" t="s">
        <v>107</v>
      </c>
      <c r="D62" s="32">
        <v>91737</v>
      </c>
      <c r="E62" s="32">
        <v>90969</v>
      </c>
      <c r="F62" s="32">
        <v>64863</v>
      </c>
    </row>
    <row r="63" spans="1:6" s="7" customFormat="1" ht="68.25" customHeight="1">
      <c r="A63" s="25">
        <v>48</v>
      </c>
      <c r="B63" s="40" t="s">
        <v>108</v>
      </c>
      <c r="C63" s="34" t="s">
        <v>109</v>
      </c>
      <c r="D63" s="32">
        <v>19408</v>
      </c>
      <c r="E63" s="32">
        <v>18527</v>
      </c>
      <c r="F63" s="32">
        <v>0</v>
      </c>
    </row>
    <row r="64" spans="1:6" s="7" customFormat="1" ht="51.75" customHeight="1">
      <c r="A64" s="25">
        <v>49</v>
      </c>
      <c r="B64" s="26" t="s">
        <v>110</v>
      </c>
      <c r="C64" s="36" t="s">
        <v>111</v>
      </c>
      <c r="D64" s="28">
        <f>SUM(D65:D71)</f>
        <v>158231.69999999998</v>
      </c>
      <c r="E64" s="28">
        <f>SUM(E65:E71)</f>
        <v>80701.40000000001</v>
      </c>
      <c r="F64" s="28">
        <f>SUM(F65:F71)</f>
        <v>4581.1</v>
      </c>
    </row>
    <row r="65" spans="1:6" s="7" customFormat="1" ht="58.5" customHeight="1">
      <c r="A65" s="25">
        <v>50</v>
      </c>
      <c r="B65" s="29" t="s">
        <v>112</v>
      </c>
      <c r="C65" s="45" t="s">
        <v>113</v>
      </c>
      <c r="D65" s="32">
        <v>1368</v>
      </c>
      <c r="E65" s="32">
        <v>1424</v>
      </c>
      <c r="F65" s="32">
        <v>1480</v>
      </c>
    </row>
    <row r="66" spans="1:6" s="7" customFormat="1" ht="65.25" customHeight="1">
      <c r="A66" s="25">
        <v>51</v>
      </c>
      <c r="B66" s="29" t="s">
        <v>112</v>
      </c>
      <c r="C66" s="46" t="s">
        <v>114</v>
      </c>
      <c r="D66" s="32">
        <v>1339.3</v>
      </c>
      <c r="E66" s="32">
        <v>0</v>
      </c>
      <c r="F66" s="32">
        <v>0</v>
      </c>
    </row>
    <row r="67" spans="1:6" s="7" customFormat="1" ht="56.25" customHeight="1">
      <c r="A67" s="25">
        <v>52</v>
      </c>
      <c r="B67" s="44" t="s">
        <v>112</v>
      </c>
      <c r="C67" s="45" t="s">
        <v>115</v>
      </c>
      <c r="D67" s="32">
        <v>69</v>
      </c>
      <c r="E67" s="32">
        <v>0</v>
      </c>
      <c r="F67" s="32">
        <v>0</v>
      </c>
    </row>
    <row r="68" spans="1:6" s="7" customFormat="1" ht="67.5" customHeight="1">
      <c r="A68" s="25">
        <v>53</v>
      </c>
      <c r="B68" s="44" t="s">
        <v>112</v>
      </c>
      <c r="C68" s="45" t="s">
        <v>116</v>
      </c>
      <c r="D68" s="32">
        <v>122.4</v>
      </c>
      <c r="E68" s="32">
        <v>0</v>
      </c>
      <c r="F68" s="32">
        <v>0</v>
      </c>
    </row>
    <row r="69" spans="1:6" s="7" customFormat="1" ht="77.25" customHeight="1">
      <c r="A69" s="25">
        <v>54</v>
      </c>
      <c r="B69" s="44" t="s">
        <v>112</v>
      </c>
      <c r="C69" s="45" t="s">
        <v>117</v>
      </c>
      <c r="D69" s="47">
        <v>2867.2</v>
      </c>
      <c r="E69" s="32">
        <v>2981.8</v>
      </c>
      <c r="F69" s="32">
        <v>3101.1</v>
      </c>
    </row>
    <row r="70" spans="1:6" s="7" customFormat="1" ht="77.25" customHeight="1">
      <c r="A70" s="25">
        <v>55</v>
      </c>
      <c r="B70" s="44" t="s">
        <v>118</v>
      </c>
      <c r="C70" s="46" t="s">
        <v>119</v>
      </c>
      <c r="D70" s="47">
        <v>75.5</v>
      </c>
      <c r="E70" s="32">
        <v>0</v>
      </c>
      <c r="F70" s="32">
        <v>0</v>
      </c>
    </row>
    <row r="71" spans="1:6" s="7" customFormat="1" ht="119.25" customHeight="1">
      <c r="A71" s="25">
        <v>56</v>
      </c>
      <c r="B71" s="44" t="s">
        <v>120</v>
      </c>
      <c r="C71" s="46" t="s">
        <v>121</v>
      </c>
      <c r="D71" s="47">
        <v>152390.3</v>
      </c>
      <c r="E71" s="32">
        <v>76295.6</v>
      </c>
      <c r="F71" s="32">
        <v>0</v>
      </c>
    </row>
    <row r="72" spans="1:6" s="7" customFormat="1" ht="36">
      <c r="A72" s="25">
        <v>57</v>
      </c>
      <c r="B72" s="48" t="s">
        <v>102</v>
      </c>
      <c r="C72" s="36" t="s">
        <v>122</v>
      </c>
      <c r="D72" s="28">
        <f>SUM(D73:D86)</f>
        <v>223768.89999999997</v>
      </c>
      <c r="E72" s="28">
        <f>SUM(E73:E86)</f>
        <v>233040.1</v>
      </c>
      <c r="F72" s="28">
        <f>SUM(F73:F86)</f>
        <v>242217.20000000004</v>
      </c>
    </row>
    <row r="73" spans="1:6" s="7" customFormat="1" ht="56.25" customHeight="1">
      <c r="A73" s="25">
        <v>58</v>
      </c>
      <c r="B73" s="44" t="s">
        <v>123</v>
      </c>
      <c r="C73" s="37" t="s">
        <v>124</v>
      </c>
      <c r="D73" s="32">
        <v>516.5</v>
      </c>
      <c r="E73" s="32">
        <v>537.2</v>
      </c>
      <c r="F73" s="32">
        <v>558.7</v>
      </c>
    </row>
    <row r="74" spans="1:6" s="7" customFormat="1" ht="85.5" customHeight="1">
      <c r="A74" s="25">
        <v>59</v>
      </c>
      <c r="B74" s="44" t="s">
        <v>125</v>
      </c>
      <c r="C74" s="37" t="s">
        <v>126</v>
      </c>
      <c r="D74" s="32">
        <v>115.2</v>
      </c>
      <c r="E74" s="32">
        <v>120.9</v>
      </c>
      <c r="F74" s="32">
        <v>120.9</v>
      </c>
    </row>
    <row r="75" spans="1:6" s="7" customFormat="1" ht="111.75" customHeight="1">
      <c r="A75" s="25">
        <v>60</v>
      </c>
      <c r="B75" s="44" t="s">
        <v>125</v>
      </c>
      <c r="C75" s="30" t="s">
        <v>127</v>
      </c>
      <c r="D75" s="32">
        <v>17773.1</v>
      </c>
      <c r="E75" s="32">
        <v>18484</v>
      </c>
      <c r="F75" s="32">
        <v>19223.3</v>
      </c>
    </row>
    <row r="76" spans="1:6" s="7" customFormat="1" ht="119.25" customHeight="1">
      <c r="A76" s="25">
        <v>61</v>
      </c>
      <c r="B76" s="44" t="s">
        <v>125</v>
      </c>
      <c r="C76" s="30" t="s">
        <v>128</v>
      </c>
      <c r="D76" s="32">
        <v>0.2</v>
      </c>
      <c r="E76" s="32">
        <v>0.2</v>
      </c>
      <c r="F76" s="32">
        <v>0.2</v>
      </c>
    </row>
    <row r="77" spans="1:6" s="7" customFormat="1" ht="129.75" customHeight="1">
      <c r="A77" s="25">
        <v>62</v>
      </c>
      <c r="B77" s="44" t="s">
        <v>125</v>
      </c>
      <c r="C77" s="30" t="s">
        <v>129</v>
      </c>
      <c r="D77" s="32">
        <v>1337</v>
      </c>
      <c r="E77" s="32">
        <v>1337</v>
      </c>
      <c r="F77" s="32">
        <v>1337</v>
      </c>
    </row>
    <row r="78" spans="1:6" s="7" customFormat="1" ht="108" customHeight="1">
      <c r="A78" s="25">
        <v>63</v>
      </c>
      <c r="B78" s="44" t="s">
        <v>125</v>
      </c>
      <c r="C78" s="30" t="s">
        <v>130</v>
      </c>
      <c r="D78" s="32">
        <v>183</v>
      </c>
      <c r="E78" s="32">
        <v>231.6</v>
      </c>
      <c r="F78" s="32">
        <v>233.9</v>
      </c>
    </row>
    <row r="79" spans="1:6" s="7" customFormat="1" ht="120.75" customHeight="1">
      <c r="A79" s="25">
        <v>64</v>
      </c>
      <c r="B79" s="44" t="s">
        <v>125</v>
      </c>
      <c r="C79" s="30" t="s">
        <v>131</v>
      </c>
      <c r="D79" s="32">
        <v>352.3</v>
      </c>
      <c r="E79" s="32">
        <v>366.4</v>
      </c>
      <c r="F79" s="32">
        <v>381.1</v>
      </c>
    </row>
    <row r="80" spans="1:6" s="7" customFormat="1" ht="109.5" customHeight="1">
      <c r="A80" s="25">
        <v>65</v>
      </c>
      <c r="B80" s="44" t="s">
        <v>125</v>
      </c>
      <c r="C80" s="30" t="s">
        <v>132</v>
      </c>
      <c r="D80" s="32">
        <v>8.1</v>
      </c>
      <c r="E80" s="32">
        <v>8.1</v>
      </c>
      <c r="F80" s="32">
        <v>8.1</v>
      </c>
    </row>
    <row r="81" spans="1:6" s="7" customFormat="1" ht="139.5" customHeight="1">
      <c r="A81" s="25">
        <v>66</v>
      </c>
      <c r="B81" s="44" t="s">
        <v>133</v>
      </c>
      <c r="C81" s="30" t="s">
        <v>134</v>
      </c>
      <c r="D81" s="32">
        <v>100498</v>
      </c>
      <c r="E81" s="32">
        <v>104686</v>
      </c>
      <c r="F81" s="32">
        <v>108873</v>
      </c>
    </row>
    <row r="82" spans="1:6" s="7" customFormat="1" ht="99" customHeight="1">
      <c r="A82" s="25">
        <v>67</v>
      </c>
      <c r="B82" s="44" t="s">
        <v>133</v>
      </c>
      <c r="C82" s="30" t="s">
        <v>135</v>
      </c>
      <c r="D82" s="32">
        <v>100704</v>
      </c>
      <c r="E82" s="32">
        <v>104971</v>
      </c>
      <c r="F82" s="32">
        <v>109170</v>
      </c>
    </row>
    <row r="83" spans="1:6" s="7" customFormat="1" ht="47.25" customHeight="1">
      <c r="A83" s="25">
        <v>68</v>
      </c>
      <c r="B83" s="44" t="s">
        <v>136</v>
      </c>
      <c r="C83" s="37" t="s">
        <v>137</v>
      </c>
      <c r="D83" s="32">
        <v>336.4</v>
      </c>
      <c r="E83" s="32">
        <v>351.4</v>
      </c>
      <c r="F83" s="32">
        <v>363.6</v>
      </c>
    </row>
    <row r="84" spans="1:6" s="7" customFormat="1" ht="85.5" customHeight="1">
      <c r="A84" s="25">
        <v>69</v>
      </c>
      <c r="B84" s="44" t="s">
        <v>138</v>
      </c>
      <c r="C84" s="30" t="s">
        <v>139</v>
      </c>
      <c r="D84" s="32">
        <v>1.3</v>
      </c>
      <c r="E84" s="32">
        <v>1.3</v>
      </c>
      <c r="F84" s="32">
        <v>1.2</v>
      </c>
    </row>
    <row r="85" spans="1:6" s="7" customFormat="1" ht="68.25">
      <c r="A85" s="25">
        <v>70</v>
      </c>
      <c r="B85" s="44" t="s">
        <v>140</v>
      </c>
      <c r="C85" s="37" t="s">
        <v>141</v>
      </c>
      <c r="D85" s="32">
        <v>1926.9</v>
      </c>
      <c r="E85" s="32">
        <v>1926.6</v>
      </c>
      <c r="F85" s="32">
        <v>1926.5</v>
      </c>
    </row>
    <row r="86" spans="1:6" s="7" customFormat="1" ht="58.5" customHeight="1">
      <c r="A86" s="25">
        <v>71</v>
      </c>
      <c r="B86" s="33" t="s">
        <v>142</v>
      </c>
      <c r="C86" s="30" t="s">
        <v>143</v>
      </c>
      <c r="D86" s="32">
        <v>16.9</v>
      </c>
      <c r="E86" s="32">
        <v>18.4</v>
      </c>
      <c r="F86" s="32">
        <v>19.7</v>
      </c>
    </row>
    <row r="87" spans="1:6" s="7" customFormat="1" ht="12.75">
      <c r="A87" s="25">
        <v>72</v>
      </c>
      <c r="B87" s="48" t="s">
        <v>144</v>
      </c>
      <c r="C87" s="36" t="s">
        <v>145</v>
      </c>
      <c r="D87" s="28">
        <f>SUM(D88:D89)</f>
        <v>0</v>
      </c>
      <c r="E87" s="28">
        <f>SUM(E88:E89)</f>
        <v>0</v>
      </c>
      <c r="F87" s="28">
        <f>SUM(F88:F89)</f>
        <v>0</v>
      </c>
    </row>
    <row r="88" spans="1:6" s="7" customFormat="1" ht="87" customHeight="1">
      <c r="A88" s="25">
        <v>73</v>
      </c>
      <c r="B88" s="44" t="s">
        <v>146</v>
      </c>
      <c r="C88" s="37" t="s">
        <v>147</v>
      </c>
      <c r="D88" s="32">
        <v>0</v>
      </c>
      <c r="E88" s="32">
        <v>0</v>
      </c>
      <c r="F88" s="32">
        <v>0</v>
      </c>
    </row>
    <row r="89" spans="1:6" s="7" customFormat="1" ht="85.5" customHeight="1">
      <c r="A89" s="25">
        <v>74</v>
      </c>
      <c r="B89" s="44" t="s">
        <v>148</v>
      </c>
      <c r="C89" s="37" t="s">
        <v>149</v>
      </c>
      <c r="D89" s="32">
        <v>0</v>
      </c>
      <c r="E89" s="32">
        <v>0</v>
      </c>
      <c r="F89" s="32">
        <v>0</v>
      </c>
    </row>
    <row r="90" spans="1:6" s="7" customFormat="1" ht="14.25">
      <c r="A90" s="25">
        <v>75</v>
      </c>
      <c r="B90" s="49"/>
      <c r="C90" s="36" t="s">
        <v>150</v>
      </c>
      <c r="D90" s="28">
        <f>D16+D59</f>
        <v>769930.8799999999</v>
      </c>
      <c r="E90" s="28">
        <f>E16+E59</f>
        <v>648718.02</v>
      </c>
      <c r="F90" s="28">
        <f>F16+F59</f>
        <v>547670.18</v>
      </c>
    </row>
    <row r="91" spans="1:4" s="7" customFormat="1" ht="12.75">
      <c r="A91" s="1"/>
      <c r="B91" s="50"/>
      <c r="C91" s="51"/>
      <c r="D91" s="52"/>
    </row>
    <row r="92" spans="1:6" s="7" customFormat="1" ht="12.75">
      <c r="A92" s="1"/>
      <c r="B92" s="50"/>
      <c r="C92" s="50"/>
      <c r="D92" s="53">
        <f>'в рублях'!D94</f>
        <v>769930908.38</v>
      </c>
      <c r="E92" s="53">
        <f>'в рублях'!E94</f>
        <v>648718047.76</v>
      </c>
      <c r="F92" s="53">
        <f>'в рублях'!F94</f>
        <v>547670219.94</v>
      </c>
    </row>
    <row r="93" spans="1:6" s="7" customFormat="1" ht="12.75">
      <c r="A93" s="1"/>
      <c r="B93" s="50"/>
      <c r="C93" s="50"/>
      <c r="D93" s="54"/>
      <c r="E93" s="55"/>
      <c r="F93" s="55"/>
    </row>
    <row r="94" spans="1:4" s="7" customFormat="1" ht="12.75">
      <c r="A94" s="1"/>
      <c r="B94" s="50"/>
      <c r="C94" s="50"/>
      <c r="D94" s="3"/>
    </row>
    <row r="95" spans="1:4" s="7" customFormat="1" ht="12.75">
      <c r="A95" s="1"/>
      <c r="B95" s="50"/>
      <c r="C95" s="50"/>
      <c r="D95" s="3"/>
    </row>
    <row r="96" spans="1:4" s="7" customFormat="1" ht="12.75">
      <c r="A96" s="1"/>
      <c r="B96" s="50"/>
      <c r="C96" s="50"/>
      <c r="D96" s="3"/>
    </row>
    <row r="97" spans="1:4" s="7" customFormat="1" ht="12.75">
      <c r="A97" s="1"/>
      <c r="B97" s="50"/>
      <c r="C97" s="50"/>
      <c r="D97" s="3"/>
    </row>
    <row r="98" spans="1:4" s="7" customFormat="1" ht="12.75">
      <c r="A98" s="1"/>
      <c r="B98" s="50"/>
      <c r="C98" s="50"/>
      <c r="D98" s="3"/>
    </row>
    <row r="99" spans="1:4" s="7" customFormat="1" ht="12.75">
      <c r="A99" s="1"/>
      <c r="B99" s="50"/>
      <c r="C99" s="50"/>
      <c r="D99" s="3"/>
    </row>
    <row r="100" spans="1:4" s="7" customFormat="1" ht="12.75">
      <c r="A100" s="1"/>
      <c r="B100" s="50"/>
      <c r="C100" s="50"/>
      <c r="D100" s="3"/>
    </row>
    <row r="101" spans="1:4" s="7" customFormat="1" ht="12.75">
      <c r="A101" s="1"/>
      <c r="B101" s="50"/>
      <c r="C101" s="50"/>
      <c r="D101" s="3"/>
    </row>
    <row r="102" spans="1:4" s="7" customFormat="1" ht="12.75">
      <c r="A102" s="1"/>
      <c r="B102" s="50"/>
      <c r="C102" s="50"/>
      <c r="D102" s="3"/>
    </row>
    <row r="103" spans="1:4" s="7" customFormat="1" ht="12.75">
      <c r="A103" s="1"/>
      <c r="B103" s="50"/>
      <c r="C103" s="50"/>
      <c r="D103" s="3"/>
    </row>
    <row r="104" spans="1:4" s="7" customFormat="1" ht="12.75">
      <c r="A104" s="1"/>
      <c r="B104" s="50"/>
      <c r="C104" s="50"/>
      <c r="D104" s="3"/>
    </row>
    <row r="105" spans="1:4" s="7" customFormat="1" ht="12.75">
      <c r="A105" s="1"/>
      <c r="B105" s="50"/>
      <c r="C105" s="50"/>
      <c r="D105" s="3"/>
    </row>
    <row r="106" spans="1:4" s="7" customFormat="1" ht="12.75">
      <c r="A106" s="1"/>
      <c r="B106" s="50"/>
      <c r="C106" s="50"/>
      <c r="D106" s="3"/>
    </row>
    <row r="107" spans="1:4" s="7" customFormat="1" ht="12.75">
      <c r="A107" s="1"/>
      <c r="B107" s="50"/>
      <c r="C107" s="50"/>
      <c r="D107" s="3"/>
    </row>
    <row r="108" spans="1:4" s="7" customFormat="1" ht="12.75">
      <c r="A108" s="1"/>
      <c r="B108" s="50"/>
      <c r="C108" s="50"/>
      <c r="D108" s="3"/>
    </row>
    <row r="109" spans="1:4" s="7" customFormat="1" ht="12.75">
      <c r="A109" s="1"/>
      <c r="B109" s="50"/>
      <c r="C109" s="50"/>
      <c r="D109" s="3"/>
    </row>
    <row r="110" spans="1:4" s="7" customFormat="1" ht="12.75">
      <c r="A110" s="1"/>
      <c r="B110" s="50"/>
      <c r="C110" s="50"/>
      <c r="D110" s="3"/>
    </row>
    <row r="111" spans="1:4" s="7" customFormat="1" ht="12.75">
      <c r="A111" s="1"/>
      <c r="B111" s="50"/>
      <c r="C111" s="50"/>
      <c r="D111" s="3"/>
    </row>
    <row r="112" spans="1:4" s="7" customFormat="1" ht="12.75">
      <c r="A112" s="1"/>
      <c r="B112" s="50"/>
      <c r="C112" s="50"/>
      <c r="D112" s="3"/>
    </row>
    <row r="113" spans="1:4" s="7" customFormat="1" ht="12.75">
      <c r="A113" s="1"/>
      <c r="B113" s="50"/>
      <c r="C113" s="50"/>
      <c r="D113" s="3"/>
    </row>
    <row r="114" spans="1:4" s="7" customFormat="1" ht="12.75">
      <c r="A114" s="1"/>
      <c r="B114" s="50"/>
      <c r="C114" s="50"/>
      <c r="D114" s="3"/>
    </row>
    <row r="115" spans="1:4" s="7" customFormat="1" ht="12.75">
      <c r="A115" s="1"/>
      <c r="B115" s="50"/>
      <c r="C115" s="50"/>
      <c r="D115" s="3"/>
    </row>
    <row r="116" spans="1:4" s="7" customFormat="1" ht="12.75">
      <c r="A116" s="1"/>
      <c r="B116" s="50"/>
      <c r="C116" s="50"/>
      <c r="D116" s="3"/>
    </row>
    <row r="117" spans="1:4" s="7" customFormat="1" ht="12.75">
      <c r="A117" s="1"/>
      <c r="B117" s="50"/>
      <c r="C117" s="50"/>
      <c r="D117" s="3"/>
    </row>
    <row r="118" spans="1:4" s="7" customFormat="1" ht="12.75">
      <c r="A118" s="1"/>
      <c r="B118" s="50"/>
      <c r="C118" s="50"/>
      <c r="D118" s="3"/>
    </row>
    <row r="119" spans="1:4" s="7" customFormat="1" ht="12.75">
      <c r="A119" s="1"/>
      <c r="B119" s="50"/>
      <c r="C119" s="50"/>
      <c r="D119" s="3"/>
    </row>
    <row r="120" spans="1:4" s="7" customFormat="1" ht="12.75">
      <c r="A120" s="1"/>
      <c r="B120" s="50"/>
      <c r="C120" s="50"/>
      <c r="D120" s="3"/>
    </row>
    <row r="121" spans="1:4" s="7" customFormat="1" ht="12.75">
      <c r="A121" s="1"/>
      <c r="B121" s="50"/>
      <c r="C121" s="50"/>
      <c r="D121" s="3"/>
    </row>
    <row r="122" spans="1:4" s="7" customFormat="1" ht="12.75">
      <c r="A122" s="1"/>
      <c r="B122" s="50"/>
      <c r="C122" s="50"/>
      <c r="D122" s="3"/>
    </row>
    <row r="123" spans="1:4" s="7" customFormat="1" ht="12.75">
      <c r="A123" s="1"/>
      <c r="B123" s="50"/>
      <c r="C123" s="50"/>
      <c r="D123" s="3"/>
    </row>
    <row r="124" spans="1:4" s="7" customFormat="1" ht="12.75">
      <c r="A124" s="1"/>
      <c r="B124" s="50"/>
      <c r="C124" s="50"/>
      <c r="D124" s="3"/>
    </row>
    <row r="125" spans="1:4" s="7" customFormat="1" ht="12.75">
      <c r="A125" s="1"/>
      <c r="B125" s="50"/>
      <c r="C125" s="50"/>
      <c r="D125" s="3"/>
    </row>
    <row r="126" spans="1:4" s="7" customFormat="1" ht="12.75">
      <c r="A126" s="1"/>
      <c r="B126" s="50"/>
      <c r="C126" s="50"/>
      <c r="D126" s="3"/>
    </row>
    <row r="127" spans="1:4" s="7" customFormat="1" ht="12.75">
      <c r="A127" s="1"/>
      <c r="B127" s="50"/>
      <c r="C127" s="50"/>
      <c r="D127" s="3"/>
    </row>
    <row r="128" spans="1:4" s="7" customFormat="1" ht="12.75">
      <c r="A128" s="1"/>
      <c r="B128" s="50"/>
      <c r="C128" s="50"/>
      <c r="D128" s="3"/>
    </row>
    <row r="129" spans="1:4" s="7" customFormat="1" ht="12.75">
      <c r="A129" s="1"/>
      <c r="B129" s="50"/>
      <c r="C129" s="50"/>
      <c r="D129" s="3"/>
    </row>
    <row r="130" spans="1:4" s="7" customFormat="1" ht="12.75">
      <c r="A130" s="1"/>
      <c r="B130" s="50"/>
      <c r="C130" s="50"/>
      <c r="D130" s="3"/>
    </row>
  </sheetData>
  <sheetProtection selectLockedCells="1" selectUnlockedCells="1"/>
  <mergeCells count="11">
    <mergeCell ref="C1:F1"/>
    <mergeCell ref="C2:F2"/>
    <mergeCell ref="C3:F3"/>
    <mergeCell ref="C4:F4"/>
    <mergeCell ref="C5:F5"/>
    <mergeCell ref="C6:F6"/>
    <mergeCell ref="C7:F7"/>
    <mergeCell ref="C8:F8"/>
    <mergeCell ref="A10:F10"/>
    <mergeCell ref="A11:F11"/>
    <mergeCell ref="A12:F12"/>
  </mergeCells>
  <printOptions/>
  <pageMargins left="0.5902777777777778" right="0" top="0.39375" bottom="0.393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57"/>
  </sheetPr>
  <dimension ref="A1:G132"/>
  <sheetViews>
    <sheetView zoomScale="110" zoomScaleNormal="110" workbookViewId="0" topLeftCell="A1">
      <selection activeCell="G10" sqref="G10"/>
    </sheetView>
  </sheetViews>
  <sheetFormatPr defaultColWidth="9.00390625" defaultRowHeight="12.75"/>
  <cols>
    <col min="1" max="1" width="5.875" style="56" customWidth="1"/>
    <col min="2" max="2" width="24.125" style="57" customWidth="1"/>
    <col min="3" max="3" width="29.875" style="58" customWidth="1"/>
    <col min="4" max="4" width="12.625" style="3" customWidth="1"/>
    <col min="5" max="5" width="12.75390625" style="0" customWidth="1"/>
    <col min="6" max="6" width="11.875" style="0" customWidth="1"/>
    <col min="9" max="9" width="11.375" style="0" customWidth="1"/>
    <col min="10" max="11" width="10.375" style="0" customWidth="1"/>
  </cols>
  <sheetData>
    <row r="1" spans="1:6" s="7" customFormat="1" ht="12.75" customHeight="1">
      <c r="A1" s="4"/>
      <c r="B1" s="59"/>
      <c r="C1" s="60"/>
      <c r="D1" s="60"/>
      <c r="E1" s="60"/>
      <c r="F1" s="60"/>
    </row>
    <row r="2" spans="1:6" s="7" customFormat="1" ht="12.75" customHeight="1">
      <c r="A2" s="4"/>
      <c r="B2" s="59"/>
      <c r="C2" s="8" t="s">
        <v>0</v>
      </c>
      <c r="D2" s="8"/>
      <c r="E2" s="8"/>
      <c r="F2" s="8"/>
    </row>
    <row r="3" spans="1:6" s="7" customFormat="1" ht="12.75" customHeight="1">
      <c r="A3" s="4"/>
      <c r="B3" s="59"/>
      <c r="C3" s="9" t="s">
        <v>1</v>
      </c>
      <c r="D3" s="9"/>
      <c r="E3" s="9"/>
      <c r="F3" s="9"/>
    </row>
    <row r="4" spans="1:6" s="7" customFormat="1" ht="12.75" customHeight="1">
      <c r="A4" s="4"/>
      <c r="B4" s="59"/>
      <c r="C4" s="9" t="s">
        <v>151</v>
      </c>
      <c r="D4" s="9"/>
      <c r="E4" s="9"/>
      <c r="F4" s="9"/>
    </row>
    <row r="5" spans="1:6" s="7" customFormat="1" ht="12.75" customHeight="1">
      <c r="A5" s="4"/>
      <c r="B5" s="59"/>
      <c r="C5" s="10" t="s">
        <v>3</v>
      </c>
      <c r="D5" s="10"/>
      <c r="E5" s="10"/>
      <c r="F5" s="10"/>
    </row>
    <row r="6" spans="1:6" s="7" customFormat="1" ht="12.75" customHeight="1">
      <c r="A6" s="4"/>
      <c r="B6" s="59"/>
      <c r="C6" s="9" t="s">
        <v>4</v>
      </c>
      <c r="D6" s="9"/>
      <c r="E6" s="9"/>
      <c r="F6" s="9"/>
    </row>
    <row r="7" spans="1:6" s="7" customFormat="1" ht="12.75" customHeight="1">
      <c r="A7" s="4"/>
      <c r="B7" s="59"/>
      <c r="C7" s="9" t="s">
        <v>5</v>
      </c>
      <c r="D7" s="9"/>
      <c r="E7" s="9"/>
      <c r="F7" s="9"/>
    </row>
    <row r="8" spans="1:6" s="7" customFormat="1" ht="10.5" customHeight="1">
      <c r="A8" s="4"/>
      <c r="B8" s="59"/>
      <c r="C8" s="61"/>
      <c r="D8" s="61"/>
      <c r="E8" s="61"/>
      <c r="F8" s="61"/>
    </row>
    <row r="9" spans="1:6" s="7" customFormat="1" ht="15" customHeight="1">
      <c r="A9" s="4"/>
      <c r="B9" s="59"/>
      <c r="C9" s="62"/>
      <c r="D9" s="13"/>
      <c r="E9" s="13"/>
      <c r="F9" s="13"/>
    </row>
    <row r="10" spans="1:6" s="7" customFormat="1" ht="17.25" customHeight="1">
      <c r="A10" s="14" t="s">
        <v>6</v>
      </c>
      <c r="B10" s="14"/>
      <c r="C10" s="14"/>
      <c r="D10" s="14"/>
      <c r="E10" s="14"/>
      <c r="F10" s="14"/>
    </row>
    <row r="11" spans="1:6" s="7" customFormat="1" ht="21.75" customHeight="1">
      <c r="A11" s="14" t="s">
        <v>7</v>
      </c>
      <c r="B11" s="14"/>
      <c r="C11" s="14"/>
      <c r="D11" s="14"/>
      <c r="E11" s="14"/>
      <c r="F11" s="14"/>
    </row>
    <row r="12" spans="1:6" s="7" customFormat="1" ht="18.75" customHeight="1">
      <c r="A12" s="14" t="s">
        <v>8</v>
      </c>
      <c r="B12" s="14"/>
      <c r="C12" s="14"/>
      <c r="D12" s="14"/>
      <c r="E12" s="14"/>
      <c r="F12" s="14"/>
    </row>
    <row r="13" spans="1:6" s="7" customFormat="1" ht="18.75" customHeight="1">
      <c r="A13" s="15"/>
      <c r="B13" s="63"/>
      <c r="C13" s="64"/>
      <c r="F13" s="18" t="s">
        <v>152</v>
      </c>
    </row>
    <row r="14" spans="1:6" s="7" customFormat="1" ht="40.5" customHeight="1">
      <c r="A14" s="65" t="s">
        <v>10</v>
      </c>
      <c r="B14" s="20" t="s">
        <v>11</v>
      </c>
      <c r="C14" s="66" t="s">
        <v>12</v>
      </c>
      <c r="D14" s="67">
        <v>2023</v>
      </c>
      <c r="E14" s="67">
        <v>2024</v>
      </c>
      <c r="F14" s="67">
        <v>2025</v>
      </c>
    </row>
    <row r="15" spans="1:6" s="7" customFormat="1" ht="12.75">
      <c r="A15" s="22">
        <v>1</v>
      </c>
      <c r="B15" s="24">
        <v>2</v>
      </c>
      <c r="C15" s="68">
        <v>3</v>
      </c>
      <c r="D15" s="24">
        <v>4</v>
      </c>
      <c r="E15" s="24">
        <v>5</v>
      </c>
      <c r="F15" s="24">
        <v>6</v>
      </c>
    </row>
    <row r="16" spans="1:6" s="7" customFormat="1" ht="24">
      <c r="A16" s="69">
        <v>1</v>
      </c>
      <c r="B16" s="70" t="s">
        <v>13</v>
      </c>
      <c r="C16" s="66" t="s">
        <v>14</v>
      </c>
      <c r="D16" s="71">
        <f>D17+D22+D28+D32+D37+D47+D51+D54+D43</f>
        <v>211953308.38</v>
      </c>
      <c r="E16" s="71">
        <f>E17+E22+E28+E32+E37+E47+E51+E54</f>
        <v>222760547.76000002</v>
      </c>
      <c r="F16" s="71">
        <f>F17+F22+F28+F32+F37+F47+F51+F54</f>
        <v>233273919.94</v>
      </c>
    </row>
    <row r="17" spans="1:6" s="7" customFormat="1" ht="24.75" customHeight="1">
      <c r="A17" s="69">
        <v>2</v>
      </c>
      <c r="B17" s="70" t="s">
        <v>15</v>
      </c>
      <c r="C17" s="66" t="s">
        <v>16</v>
      </c>
      <c r="D17" s="71">
        <f>D18</f>
        <v>193120000</v>
      </c>
      <c r="E17" s="71">
        <f>E18</f>
        <v>203125000</v>
      </c>
      <c r="F17" s="71">
        <f>F18</f>
        <v>212830000</v>
      </c>
    </row>
    <row r="18" spans="1:6" s="7" customFormat="1" ht="12.75">
      <c r="A18" s="69">
        <v>3</v>
      </c>
      <c r="B18" s="70" t="s">
        <v>17</v>
      </c>
      <c r="C18" s="66" t="s">
        <v>18</v>
      </c>
      <c r="D18" s="71">
        <f>D19+D20+D21</f>
        <v>193120000</v>
      </c>
      <c r="E18" s="71">
        <f>E19+E20+E21</f>
        <v>203125000</v>
      </c>
      <c r="F18" s="71">
        <f>F19+F20+F21</f>
        <v>212830000</v>
      </c>
    </row>
    <row r="19" spans="1:7" s="7" customFormat="1" ht="92.25" customHeight="1">
      <c r="A19" s="69">
        <v>4</v>
      </c>
      <c r="B19" s="72" t="s">
        <v>19</v>
      </c>
      <c r="C19" s="73" t="s">
        <v>20</v>
      </c>
      <c r="D19" s="74">
        <v>193000000</v>
      </c>
      <c r="E19" s="38">
        <v>203000000</v>
      </c>
      <c r="F19" s="38">
        <v>212700000</v>
      </c>
      <c r="G19" s="7" t="s">
        <v>21</v>
      </c>
    </row>
    <row r="20" spans="1:6" s="7" customFormat="1" ht="138.75" customHeight="1">
      <c r="A20" s="69">
        <v>7</v>
      </c>
      <c r="B20" s="75" t="s">
        <v>22</v>
      </c>
      <c r="C20" s="76" t="s">
        <v>23</v>
      </c>
      <c r="D20" s="74">
        <v>20000</v>
      </c>
      <c r="E20" s="38">
        <v>21000</v>
      </c>
      <c r="F20" s="38">
        <v>22000</v>
      </c>
    </row>
    <row r="21" spans="1:6" s="7" customFormat="1" ht="57" customHeight="1">
      <c r="A21" s="69">
        <v>8</v>
      </c>
      <c r="B21" s="77" t="s">
        <v>24</v>
      </c>
      <c r="C21" s="76" t="s">
        <v>25</v>
      </c>
      <c r="D21" s="74">
        <v>100000</v>
      </c>
      <c r="E21" s="38">
        <v>104000</v>
      </c>
      <c r="F21" s="38">
        <v>108000</v>
      </c>
    </row>
    <row r="22" spans="1:6" s="7" customFormat="1" ht="48" customHeight="1">
      <c r="A22" s="69">
        <v>11</v>
      </c>
      <c r="B22" s="70" t="s">
        <v>26</v>
      </c>
      <c r="C22" s="78" t="s">
        <v>27</v>
      </c>
      <c r="D22" s="71">
        <f>SUM(D24:D27)</f>
        <v>1535227.98</v>
      </c>
      <c r="E22" s="71">
        <f>SUM(E24:E27)</f>
        <v>1632467.3599999999</v>
      </c>
      <c r="F22" s="71">
        <f>SUM(F24:F27)</f>
        <v>1719339.54</v>
      </c>
    </row>
    <row r="23" spans="1:6" s="7" customFormat="1" ht="45.75" customHeight="1">
      <c r="A23" s="69"/>
      <c r="B23" s="70" t="s">
        <v>28</v>
      </c>
      <c r="C23" s="78" t="s">
        <v>29</v>
      </c>
      <c r="D23" s="71">
        <f>D24+D27+D26+D25</f>
        <v>1535227.9800000002</v>
      </c>
      <c r="E23" s="71">
        <f>E24+E27+E26+E25</f>
        <v>1632467.36</v>
      </c>
      <c r="F23" s="71">
        <f>F24+F27+F26+F25</f>
        <v>1719339.5399999998</v>
      </c>
    </row>
    <row r="24" spans="1:6" s="7" customFormat="1" ht="146.25" customHeight="1">
      <c r="A24" s="69">
        <v>12</v>
      </c>
      <c r="B24" s="72" t="s">
        <v>30</v>
      </c>
      <c r="C24" s="73" t="s">
        <v>31</v>
      </c>
      <c r="D24" s="38">
        <v>727160.93</v>
      </c>
      <c r="E24" s="38">
        <v>778820.47</v>
      </c>
      <c r="F24" s="38">
        <v>822282.93</v>
      </c>
    </row>
    <row r="25" spans="1:6" s="7" customFormat="1" ht="162" customHeight="1">
      <c r="A25" s="69">
        <v>13</v>
      </c>
      <c r="B25" s="72" t="s">
        <v>32</v>
      </c>
      <c r="C25" s="73" t="s">
        <v>33</v>
      </c>
      <c r="D25" s="38">
        <v>5050.85</v>
      </c>
      <c r="E25" s="38">
        <v>5320.09</v>
      </c>
      <c r="F25" s="38">
        <v>5470.45</v>
      </c>
    </row>
    <row r="26" spans="1:6" s="7" customFormat="1" ht="144.75" customHeight="1">
      <c r="A26" s="69">
        <v>14</v>
      </c>
      <c r="B26" s="72" t="s">
        <v>34</v>
      </c>
      <c r="C26" s="73" t="s">
        <v>35</v>
      </c>
      <c r="D26" s="38">
        <v>898918.8</v>
      </c>
      <c r="E26" s="38">
        <v>950320.4</v>
      </c>
      <c r="F26" s="38">
        <v>992844.6</v>
      </c>
    </row>
    <row r="27" spans="1:6" s="7" customFormat="1" ht="139.5" customHeight="1">
      <c r="A27" s="69">
        <v>15</v>
      </c>
      <c r="B27" s="72" t="s">
        <v>36</v>
      </c>
      <c r="C27" s="73" t="s">
        <v>37</v>
      </c>
      <c r="D27" s="38">
        <v>-95902.6</v>
      </c>
      <c r="E27" s="38">
        <v>-101993.6</v>
      </c>
      <c r="F27" s="38">
        <v>-101258.44</v>
      </c>
    </row>
    <row r="28" spans="1:6" s="7" customFormat="1" ht="24">
      <c r="A28" s="69">
        <v>16</v>
      </c>
      <c r="B28" s="70" t="s">
        <v>38</v>
      </c>
      <c r="C28" s="66" t="s">
        <v>39</v>
      </c>
      <c r="D28" s="71">
        <f>SUM(D29:D31)</f>
        <v>3099000</v>
      </c>
      <c r="E28" s="71">
        <f>SUM(E29:E31)</f>
        <v>3300000</v>
      </c>
      <c r="F28" s="71">
        <f>SUM(F29:F31)</f>
        <v>3474700</v>
      </c>
    </row>
    <row r="29" spans="1:6" s="7" customFormat="1" ht="50.25" customHeight="1">
      <c r="A29" s="69">
        <v>17</v>
      </c>
      <c r="B29" s="72" t="s">
        <v>40</v>
      </c>
      <c r="C29" s="79" t="s">
        <v>41</v>
      </c>
      <c r="D29" s="38">
        <v>586000</v>
      </c>
      <c r="E29" s="38">
        <v>624000</v>
      </c>
      <c r="F29" s="38">
        <v>657000</v>
      </c>
    </row>
    <row r="30" spans="1:6" s="7" customFormat="1" ht="81" customHeight="1">
      <c r="A30" s="69">
        <v>20</v>
      </c>
      <c r="B30" s="72" t="s">
        <v>42</v>
      </c>
      <c r="C30" s="79" t="s">
        <v>43</v>
      </c>
      <c r="D30" s="38">
        <v>1952000</v>
      </c>
      <c r="E30" s="38">
        <v>2078000</v>
      </c>
      <c r="F30" s="38">
        <v>2188000</v>
      </c>
    </row>
    <row r="31" spans="1:6" s="7" customFormat="1" ht="51.75" customHeight="1">
      <c r="A31" s="69">
        <v>27</v>
      </c>
      <c r="B31" s="72" t="s">
        <v>44</v>
      </c>
      <c r="C31" s="79" t="s">
        <v>45</v>
      </c>
      <c r="D31" s="38">
        <v>561000</v>
      </c>
      <c r="E31" s="38">
        <v>598000</v>
      </c>
      <c r="F31" s="38">
        <v>629700</v>
      </c>
    </row>
    <row r="32" spans="1:6" s="7" customFormat="1" ht="14.25" customHeight="1">
      <c r="A32" s="69">
        <v>28</v>
      </c>
      <c r="B32" s="70" t="s">
        <v>46</v>
      </c>
      <c r="C32" s="66" t="s">
        <v>47</v>
      </c>
      <c r="D32" s="71">
        <f>D33+D35</f>
        <v>618000</v>
      </c>
      <c r="E32" s="71">
        <f>E33+E35</f>
        <v>627000</v>
      </c>
      <c r="F32" s="71">
        <f>F33+F35</f>
        <v>659000</v>
      </c>
    </row>
    <row r="33" spans="1:6" s="7" customFormat="1" ht="24">
      <c r="A33" s="69">
        <v>29</v>
      </c>
      <c r="B33" s="70" t="s">
        <v>48</v>
      </c>
      <c r="C33" s="66" t="s">
        <v>49</v>
      </c>
      <c r="D33" s="71">
        <f>SUM(D34:D34)</f>
        <v>444000</v>
      </c>
      <c r="E33" s="71">
        <f>SUM(E34:E34)</f>
        <v>453000</v>
      </c>
      <c r="F33" s="71">
        <f>SUM(F34:F34)</f>
        <v>485000</v>
      </c>
    </row>
    <row r="34" spans="1:6" s="7" customFormat="1" ht="62.25" customHeight="1">
      <c r="A34" s="69">
        <v>30</v>
      </c>
      <c r="B34" s="72" t="s">
        <v>50</v>
      </c>
      <c r="C34" s="79" t="s">
        <v>51</v>
      </c>
      <c r="D34" s="38">
        <v>444000</v>
      </c>
      <c r="E34" s="38">
        <v>453000</v>
      </c>
      <c r="F34" s="38">
        <v>485000</v>
      </c>
    </row>
    <row r="35" spans="1:6" s="7" customFormat="1" ht="12.75">
      <c r="A35" s="69">
        <v>32</v>
      </c>
      <c r="B35" s="70" t="s">
        <v>52</v>
      </c>
      <c r="C35" s="66" t="s">
        <v>53</v>
      </c>
      <c r="D35" s="71">
        <f>D36</f>
        <v>174000</v>
      </c>
      <c r="E35" s="71">
        <f>E36</f>
        <v>174000</v>
      </c>
      <c r="F35" s="71">
        <f>F36</f>
        <v>174000</v>
      </c>
    </row>
    <row r="36" spans="1:6" s="7" customFormat="1" ht="51" customHeight="1">
      <c r="A36" s="69">
        <v>33</v>
      </c>
      <c r="B36" s="72" t="s">
        <v>54</v>
      </c>
      <c r="C36" s="79" t="s">
        <v>55</v>
      </c>
      <c r="D36" s="38">
        <v>174000</v>
      </c>
      <c r="E36" s="38">
        <v>174000</v>
      </c>
      <c r="F36" s="38">
        <v>174000</v>
      </c>
    </row>
    <row r="37" spans="1:6" s="7" customFormat="1" ht="60">
      <c r="A37" s="69">
        <v>34</v>
      </c>
      <c r="B37" s="70" t="s">
        <v>56</v>
      </c>
      <c r="C37" s="66" t="s">
        <v>57</v>
      </c>
      <c r="D37" s="71">
        <f>SUM(D38:D41)</f>
        <v>13296080.4</v>
      </c>
      <c r="E37" s="71">
        <f>SUM(E38:E41)</f>
        <v>13791080.4</v>
      </c>
      <c r="F37" s="71">
        <f>SUM(F38:F41)</f>
        <v>14305880.4</v>
      </c>
    </row>
    <row r="38" spans="1:6" s="7" customFormat="1" ht="88.5" customHeight="1">
      <c r="A38" s="69">
        <v>35</v>
      </c>
      <c r="B38" s="72" t="s">
        <v>58</v>
      </c>
      <c r="C38" s="79" t="s">
        <v>59</v>
      </c>
      <c r="D38" s="38">
        <v>922280.4</v>
      </c>
      <c r="E38" s="38">
        <v>922280.4</v>
      </c>
      <c r="F38" s="38">
        <v>922280.4</v>
      </c>
    </row>
    <row r="39" spans="1:6" s="7" customFormat="1" ht="57" customHeight="1">
      <c r="A39" s="69">
        <v>36</v>
      </c>
      <c r="B39" s="72" t="s">
        <v>60</v>
      </c>
      <c r="C39" s="79" t="s">
        <v>61</v>
      </c>
      <c r="D39" s="38">
        <f>406620-406620</f>
        <v>0</v>
      </c>
      <c r="E39" s="38">
        <v>0</v>
      </c>
      <c r="F39" s="38">
        <v>0</v>
      </c>
    </row>
    <row r="40" spans="1:6" s="7" customFormat="1" ht="68.25">
      <c r="A40" s="69">
        <v>37</v>
      </c>
      <c r="B40" s="72" t="s">
        <v>62</v>
      </c>
      <c r="C40" s="79" t="s">
        <v>63</v>
      </c>
      <c r="D40" s="38">
        <f>65880-65880</f>
        <v>0</v>
      </c>
      <c r="E40" s="38">
        <v>0</v>
      </c>
      <c r="F40" s="38">
        <v>0</v>
      </c>
    </row>
    <row r="41" spans="1:6" s="7" customFormat="1" ht="135.75" customHeight="1">
      <c r="A41" s="69">
        <v>38</v>
      </c>
      <c r="B41" s="72" t="s">
        <v>64</v>
      </c>
      <c r="C41" s="79" t="s">
        <v>65</v>
      </c>
      <c r="D41" s="38">
        <v>12373800</v>
      </c>
      <c r="E41" s="38">
        <v>12868800</v>
      </c>
      <c r="F41" s="38">
        <v>13383600</v>
      </c>
    </row>
    <row r="42" spans="1:6" s="39" customFormat="1" ht="27.75" customHeight="1">
      <c r="A42" s="80"/>
      <c r="B42" s="70" t="s">
        <v>66</v>
      </c>
      <c r="C42" s="66" t="s">
        <v>67</v>
      </c>
      <c r="D42" s="71">
        <f>D43</f>
        <v>0</v>
      </c>
      <c r="E42" s="71">
        <f>E43</f>
        <v>0</v>
      </c>
      <c r="F42" s="71">
        <f>F43</f>
        <v>0</v>
      </c>
    </row>
    <row r="43" spans="1:6" s="7" customFormat="1" ht="42.75" customHeight="1">
      <c r="A43" s="69">
        <v>39</v>
      </c>
      <c r="B43" s="81" t="s">
        <v>68</v>
      </c>
      <c r="C43" s="82" t="s">
        <v>69</v>
      </c>
      <c r="D43" s="83">
        <f>D44+D45+D46</f>
        <v>0</v>
      </c>
      <c r="E43" s="83">
        <v>0</v>
      </c>
      <c r="F43" s="71">
        <v>0</v>
      </c>
    </row>
    <row r="44" spans="1:6" s="7" customFormat="1" ht="79.5" customHeight="1">
      <c r="A44" s="69">
        <v>40</v>
      </c>
      <c r="B44" s="84" t="s">
        <v>70</v>
      </c>
      <c r="C44" s="85" t="s">
        <v>71</v>
      </c>
      <c r="D44" s="42">
        <v>0</v>
      </c>
      <c r="E44" s="42">
        <v>0</v>
      </c>
      <c r="F44" s="38">
        <v>0</v>
      </c>
    </row>
    <row r="45" spans="1:6" s="7" customFormat="1" ht="69.75" customHeight="1">
      <c r="A45" s="69">
        <v>41</v>
      </c>
      <c r="B45" s="84" t="s">
        <v>72</v>
      </c>
      <c r="C45" s="85" t="s">
        <v>73</v>
      </c>
      <c r="D45" s="42">
        <v>0</v>
      </c>
      <c r="E45" s="42">
        <v>0</v>
      </c>
      <c r="F45" s="38">
        <v>0</v>
      </c>
    </row>
    <row r="46" spans="1:6" s="7" customFormat="1" ht="65.25" customHeight="1">
      <c r="A46" s="69">
        <v>42</v>
      </c>
      <c r="B46" s="84" t="s">
        <v>74</v>
      </c>
      <c r="C46" s="85" t="s">
        <v>75</v>
      </c>
      <c r="D46" s="42">
        <v>0</v>
      </c>
      <c r="E46" s="42">
        <v>0</v>
      </c>
      <c r="F46" s="38">
        <v>0</v>
      </c>
    </row>
    <row r="47" spans="1:6" s="7" customFormat="1" ht="37.5" customHeight="1">
      <c r="A47" s="69">
        <v>43</v>
      </c>
      <c r="B47" s="70" t="s">
        <v>76</v>
      </c>
      <c r="C47" s="66" t="s">
        <v>77</v>
      </c>
      <c r="D47" s="71">
        <f>SUM(D48:D50)</f>
        <v>210000</v>
      </c>
      <c r="E47" s="71">
        <f>SUM(E48:E48)</f>
        <v>210000</v>
      </c>
      <c r="F47" s="71">
        <f>SUM(F48:F48)</f>
        <v>210000</v>
      </c>
    </row>
    <row r="48" spans="1:6" s="7" customFormat="1" ht="69.75" customHeight="1">
      <c r="A48" s="69">
        <v>44</v>
      </c>
      <c r="B48" s="72" t="s">
        <v>78</v>
      </c>
      <c r="C48" s="79" t="s">
        <v>79</v>
      </c>
      <c r="D48" s="38">
        <v>210000</v>
      </c>
      <c r="E48" s="38">
        <v>210000</v>
      </c>
      <c r="F48" s="38">
        <v>210000</v>
      </c>
    </row>
    <row r="49" spans="1:6" s="7" customFormat="1" ht="69.75" customHeight="1">
      <c r="A49" s="69">
        <v>45</v>
      </c>
      <c r="B49" s="40" t="s">
        <v>80</v>
      </c>
      <c r="C49" s="45" t="s">
        <v>81</v>
      </c>
      <c r="D49" s="86">
        <v>0</v>
      </c>
      <c r="E49" s="32">
        <v>0</v>
      </c>
      <c r="F49" s="32">
        <v>0</v>
      </c>
    </row>
    <row r="50" spans="1:6" s="7" customFormat="1" ht="52.5" customHeight="1">
      <c r="A50" s="69">
        <v>46</v>
      </c>
      <c r="B50" s="41" t="s">
        <v>82</v>
      </c>
      <c r="C50" s="45" t="s">
        <v>83</v>
      </c>
      <c r="D50" s="42">
        <v>0</v>
      </c>
      <c r="E50" s="42">
        <v>0</v>
      </c>
      <c r="F50" s="42">
        <v>0</v>
      </c>
    </row>
    <row r="51" spans="1:6" s="7" customFormat="1" ht="36">
      <c r="A51" s="69">
        <v>47</v>
      </c>
      <c r="B51" s="70" t="s">
        <v>84</v>
      </c>
      <c r="C51" s="66" t="s">
        <v>85</v>
      </c>
      <c r="D51" s="71">
        <f>SUM(D52:D53)</f>
        <v>0</v>
      </c>
      <c r="E51" s="71">
        <f>SUM(E52:E53)</f>
        <v>0</v>
      </c>
      <c r="F51" s="71">
        <f>SUM(F52:F53)</f>
        <v>0</v>
      </c>
    </row>
    <row r="52" spans="1:6" s="7" customFormat="1" ht="117" customHeight="1">
      <c r="A52" s="69">
        <v>48</v>
      </c>
      <c r="B52" s="29" t="s">
        <v>86</v>
      </c>
      <c r="C52" s="45" t="s">
        <v>87</v>
      </c>
      <c r="D52" s="38">
        <v>0</v>
      </c>
      <c r="E52" s="38">
        <v>0</v>
      </c>
      <c r="F52" s="38">
        <v>0</v>
      </c>
    </row>
    <row r="53" spans="1:6" s="7" customFormat="1" ht="119.25" customHeight="1">
      <c r="A53" s="69">
        <v>49</v>
      </c>
      <c r="B53" s="29" t="s">
        <v>88</v>
      </c>
      <c r="C53" s="45" t="s">
        <v>89</v>
      </c>
      <c r="D53" s="38">
        <v>0</v>
      </c>
      <c r="E53" s="38">
        <v>0</v>
      </c>
      <c r="F53" s="38">
        <v>0</v>
      </c>
    </row>
    <row r="54" spans="1:6" s="7" customFormat="1" ht="24">
      <c r="A54" s="69">
        <v>50</v>
      </c>
      <c r="B54" s="70" t="s">
        <v>90</v>
      </c>
      <c r="C54" s="87" t="s">
        <v>91</v>
      </c>
      <c r="D54" s="71">
        <f>SUM(D55:D60)</f>
        <v>75000</v>
      </c>
      <c r="E54" s="71">
        <f>SUM(E55:E60)</f>
        <v>75000</v>
      </c>
      <c r="F54" s="71">
        <f>SUM(F55:F60)</f>
        <v>75000</v>
      </c>
    </row>
    <row r="55" spans="1:6" s="7" customFormat="1" ht="71.25" customHeight="1">
      <c r="A55" s="69">
        <v>51</v>
      </c>
      <c r="B55" s="88" t="s">
        <v>92</v>
      </c>
      <c r="C55" s="79" t="s">
        <v>93</v>
      </c>
      <c r="D55" s="38">
        <v>50000</v>
      </c>
      <c r="E55" s="38">
        <v>50000</v>
      </c>
      <c r="F55" s="38">
        <v>50000</v>
      </c>
    </row>
    <row r="56" spans="1:6" s="7" customFormat="1" ht="102" customHeight="1">
      <c r="A56" s="69">
        <v>52</v>
      </c>
      <c r="B56" s="88" t="s">
        <v>94</v>
      </c>
      <c r="C56" s="79" t="s">
        <v>95</v>
      </c>
      <c r="D56" s="38">
        <v>5000</v>
      </c>
      <c r="E56" s="38">
        <v>5000</v>
      </c>
      <c r="F56" s="38">
        <v>5000</v>
      </c>
    </row>
    <row r="57" spans="1:6" s="7" customFormat="1" ht="90.75">
      <c r="A57" s="69">
        <v>53</v>
      </c>
      <c r="B57" s="88" t="s">
        <v>96</v>
      </c>
      <c r="C57" s="79" t="s">
        <v>97</v>
      </c>
      <c r="D57" s="38">
        <v>20000</v>
      </c>
      <c r="E57" s="38">
        <v>20000</v>
      </c>
      <c r="F57" s="38">
        <v>20000</v>
      </c>
    </row>
    <row r="58" spans="1:6" s="7" customFormat="1" ht="68.25">
      <c r="A58" s="69">
        <v>54</v>
      </c>
      <c r="B58" s="88" t="s">
        <v>98</v>
      </c>
      <c r="C58" s="79" t="s">
        <v>99</v>
      </c>
      <c r="D58" s="38">
        <v>0</v>
      </c>
      <c r="E58" s="38">
        <v>0</v>
      </c>
      <c r="F58" s="38">
        <v>0</v>
      </c>
    </row>
    <row r="59" spans="1:6" s="7" customFormat="1" ht="67.5" customHeight="1">
      <c r="A59" s="69">
        <v>55</v>
      </c>
      <c r="B59" s="77" t="s">
        <v>153</v>
      </c>
      <c r="C59" s="76" t="s">
        <v>99</v>
      </c>
      <c r="D59" s="74">
        <v>0</v>
      </c>
      <c r="E59" s="74">
        <v>0</v>
      </c>
      <c r="F59" s="74">
        <v>0</v>
      </c>
    </row>
    <row r="60" spans="1:6" s="7" customFormat="1" ht="129.75" customHeight="1">
      <c r="A60" s="69">
        <v>56</v>
      </c>
      <c r="B60" s="77" t="s">
        <v>154</v>
      </c>
      <c r="C60" s="76" t="s">
        <v>155</v>
      </c>
      <c r="D60" s="74">
        <v>0</v>
      </c>
      <c r="E60" s="74">
        <v>0</v>
      </c>
      <c r="F60" s="74">
        <v>0</v>
      </c>
    </row>
    <row r="61" spans="1:6" s="7" customFormat="1" ht="24">
      <c r="A61" s="69">
        <v>57</v>
      </c>
      <c r="B61" s="70" t="s">
        <v>100</v>
      </c>
      <c r="C61" s="87" t="s">
        <v>101</v>
      </c>
      <c r="D61" s="71">
        <f>D62+D66+D74+D89</f>
        <v>557977600</v>
      </c>
      <c r="E61" s="71">
        <f>E62+E66+E74+E89</f>
        <v>425957500</v>
      </c>
      <c r="F61" s="71">
        <f>F62+F66+F74+F89</f>
        <v>314396300</v>
      </c>
    </row>
    <row r="62" spans="1:6" s="7" customFormat="1" ht="42.75" customHeight="1">
      <c r="A62" s="69">
        <v>58</v>
      </c>
      <c r="B62" s="70" t="s">
        <v>102</v>
      </c>
      <c r="C62" s="66" t="s">
        <v>103</v>
      </c>
      <c r="D62" s="71">
        <f>SUM(D63:D65)</f>
        <v>175977000</v>
      </c>
      <c r="E62" s="71">
        <f>SUM(E63:E65)</f>
        <v>112216000</v>
      </c>
      <c r="F62" s="71">
        <f>SUM(F63:F65)</f>
        <v>67598000</v>
      </c>
    </row>
    <row r="63" spans="1:6" s="7" customFormat="1" ht="48.75" customHeight="1">
      <c r="A63" s="69">
        <v>59</v>
      </c>
      <c r="B63" s="72" t="s">
        <v>104</v>
      </c>
      <c r="C63" s="73" t="s">
        <v>105</v>
      </c>
      <c r="D63" s="38">
        <v>64832000</v>
      </c>
      <c r="E63" s="38">
        <v>2720000</v>
      </c>
      <c r="F63" s="38">
        <v>2735000</v>
      </c>
    </row>
    <row r="64" spans="1:6" s="7" customFormat="1" ht="45">
      <c r="A64" s="69">
        <v>60</v>
      </c>
      <c r="B64" s="72" t="s">
        <v>106</v>
      </c>
      <c r="C64" s="73" t="s">
        <v>107</v>
      </c>
      <c r="D64" s="38">
        <v>91737000</v>
      </c>
      <c r="E64" s="38">
        <v>90969000</v>
      </c>
      <c r="F64" s="38">
        <v>64863000</v>
      </c>
    </row>
    <row r="65" spans="1:6" s="7" customFormat="1" ht="69" customHeight="1">
      <c r="A65" s="69">
        <v>61</v>
      </c>
      <c r="B65" s="89" t="s">
        <v>108</v>
      </c>
      <c r="C65" s="76" t="s">
        <v>109</v>
      </c>
      <c r="D65" s="74">
        <v>19408000</v>
      </c>
      <c r="E65" s="74">
        <v>18527000</v>
      </c>
      <c r="F65" s="74">
        <v>0</v>
      </c>
    </row>
    <row r="66" spans="1:6" s="7" customFormat="1" ht="48">
      <c r="A66" s="69">
        <v>62</v>
      </c>
      <c r="B66" s="70" t="s">
        <v>110</v>
      </c>
      <c r="C66" s="66" t="s">
        <v>111</v>
      </c>
      <c r="D66" s="71">
        <f>SUM(D67:D73)</f>
        <v>158231700</v>
      </c>
      <c r="E66" s="71">
        <f>SUM(E67:E73)</f>
        <v>80701400</v>
      </c>
      <c r="F66" s="71">
        <f>SUM(F67:F73)</f>
        <v>4581100</v>
      </c>
    </row>
    <row r="67" spans="1:6" s="7" customFormat="1" ht="72" customHeight="1">
      <c r="A67" s="69">
        <v>63</v>
      </c>
      <c r="B67" s="29" t="s">
        <v>112</v>
      </c>
      <c r="C67" s="45" t="s">
        <v>113</v>
      </c>
      <c r="D67" s="32">
        <v>1368000</v>
      </c>
      <c r="E67" s="32">
        <v>1424000</v>
      </c>
      <c r="F67" s="32">
        <v>1480000</v>
      </c>
    </row>
    <row r="68" spans="1:6" s="7" customFormat="1" ht="72" customHeight="1">
      <c r="A68" s="69"/>
      <c r="B68" s="29" t="s">
        <v>112</v>
      </c>
      <c r="C68" s="46" t="s">
        <v>114</v>
      </c>
      <c r="D68" s="32">
        <v>1339300</v>
      </c>
      <c r="E68" s="32">
        <v>0</v>
      </c>
      <c r="F68" s="32">
        <v>0</v>
      </c>
    </row>
    <row r="69" spans="1:6" s="7" customFormat="1" ht="72" customHeight="1">
      <c r="A69" s="69"/>
      <c r="B69" s="44" t="s">
        <v>112</v>
      </c>
      <c r="C69" s="45" t="s">
        <v>115</v>
      </c>
      <c r="D69" s="32">
        <v>69000</v>
      </c>
      <c r="E69" s="32">
        <v>0</v>
      </c>
      <c r="F69" s="32">
        <v>0</v>
      </c>
    </row>
    <row r="70" spans="1:6" s="7" customFormat="1" ht="72" customHeight="1">
      <c r="A70" s="69"/>
      <c r="B70" s="44" t="s">
        <v>112</v>
      </c>
      <c r="C70" s="45" t="s">
        <v>116</v>
      </c>
      <c r="D70" s="32">
        <v>122400</v>
      </c>
      <c r="E70" s="32">
        <v>0</v>
      </c>
      <c r="F70" s="32">
        <v>0</v>
      </c>
    </row>
    <row r="71" spans="1:6" s="7" customFormat="1" ht="86.25" customHeight="1">
      <c r="A71" s="69">
        <v>64</v>
      </c>
      <c r="B71" s="44" t="s">
        <v>112</v>
      </c>
      <c r="C71" s="45" t="s">
        <v>117</v>
      </c>
      <c r="D71" s="90">
        <v>2867200</v>
      </c>
      <c r="E71" s="42">
        <v>2981800</v>
      </c>
      <c r="F71" s="42">
        <v>3101100</v>
      </c>
    </row>
    <row r="72" spans="1:6" s="7" customFormat="1" ht="86.25" customHeight="1">
      <c r="A72" s="69"/>
      <c r="B72" s="44" t="s">
        <v>118</v>
      </c>
      <c r="C72" s="46" t="s">
        <v>119</v>
      </c>
      <c r="D72" s="47">
        <v>75500</v>
      </c>
      <c r="E72" s="32">
        <v>0</v>
      </c>
      <c r="F72" s="32">
        <v>0</v>
      </c>
    </row>
    <row r="73" spans="1:6" s="7" customFormat="1" ht="118.5" customHeight="1">
      <c r="A73" s="69"/>
      <c r="B73" s="44" t="s">
        <v>120</v>
      </c>
      <c r="C73" s="46" t="s">
        <v>121</v>
      </c>
      <c r="D73" s="90">
        <v>152390300</v>
      </c>
      <c r="E73" s="42">
        <v>76295600</v>
      </c>
      <c r="F73" s="42">
        <v>0</v>
      </c>
    </row>
    <row r="74" spans="1:6" s="7" customFormat="1" ht="45" customHeight="1">
      <c r="A74" s="69">
        <v>65</v>
      </c>
      <c r="B74" s="91" t="s">
        <v>102</v>
      </c>
      <c r="C74" s="92" t="s">
        <v>122</v>
      </c>
      <c r="D74" s="93">
        <f>SUM(D75:D88)</f>
        <v>223768900</v>
      </c>
      <c r="E74" s="93">
        <f>SUM(E75:E88)</f>
        <v>233040100</v>
      </c>
      <c r="F74" s="93">
        <f>SUM(F75:F88)</f>
        <v>242217200</v>
      </c>
    </row>
    <row r="75" spans="1:6" s="7" customFormat="1" ht="57">
      <c r="A75" s="69">
        <v>66</v>
      </c>
      <c r="B75" s="44" t="s">
        <v>123</v>
      </c>
      <c r="C75" s="45" t="s">
        <v>124</v>
      </c>
      <c r="D75" s="32">
        <v>516500</v>
      </c>
      <c r="E75" s="32">
        <v>537200</v>
      </c>
      <c r="F75" s="32">
        <v>558700</v>
      </c>
    </row>
    <row r="76" spans="1:6" s="7" customFormat="1" ht="92.25" customHeight="1">
      <c r="A76" s="69">
        <v>67</v>
      </c>
      <c r="B76" s="44" t="s">
        <v>125</v>
      </c>
      <c r="C76" s="45" t="s">
        <v>126</v>
      </c>
      <c r="D76" s="32">
        <v>115200</v>
      </c>
      <c r="E76" s="32">
        <v>120900</v>
      </c>
      <c r="F76" s="32">
        <v>120900</v>
      </c>
    </row>
    <row r="77" spans="1:6" s="7" customFormat="1" ht="126" customHeight="1">
      <c r="A77" s="69">
        <v>68</v>
      </c>
      <c r="B77" s="44" t="s">
        <v>125</v>
      </c>
      <c r="C77" s="94" t="s">
        <v>127</v>
      </c>
      <c r="D77" s="32">
        <v>17773100</v>
      </c>
      <c r="E77" s="32">
        <v>18484000</v>
      </c>
      <c r="F77" s="32">
        <v>19223300</v>
      </c>
    </row>
    <row r="78" spans="1:6" s="7" customFormat="1" ht="129.75" customHeight="1">
      <c r="A78" s="69">
        <v>69</v>
      </c>
      <c r="B78" s="44" t="s">
        <v>125</v>
      </c>
      <c r="C78" s="94" t="s">
        <v>128</v>
      </c>
      <c r="D78" s="32">
        <v>200</v>
      </c>
      <c r="E78" s="32">
        <v>200</v>
      </c>
      <c r="F78" s="32">
        <v>200</v>
      </c>
    </row>
    <row r="79" spans="1:6" s="7" customFormat="1" ht="141" customHeight="1">
      <c r="A79" s="69">
        <v>70</v>
      </c>
      <c r="B79" s="44" t="s">
        <v>125</v>
      </c>
      <c r="C79" s="94" t="s">
        <v>129</v>
      </c>
      <c r="D79" s="32">
        <v>1337000</v>
      </c>
      <c r="E79" s="32">
        <v>1337000</v>
      </c>
      <c r="F79" s="32">
        <v>1337000</v>
      </c>
    </row>
    <row r="80" spans="1:6" s="7" customFormat="1" ht="118.5" customHeight="1">
      <c r="A80" s="69">
        <v>71</v>
      </c>
      <c r="B80" s="44" t="s">
        <v>125</v>
      </c>
      <c r="C80" s="94" t="s">
        <v>130</v>
      </c>
      <c r="D80" s="32">
        <v>183000</v>
      </c>
      <c r="E80" s="32">
        <v>231600</v>
      </c>
      <c r="F80" s="32">
        <v>233900</v>
      </c>
    </row>
    <row r="81" spans="1:6" s="7" customFormat="1" ht="136.5">
      <c r="A81" s="69">
        <v>72</v>
      </c>
      <c r="B81" s="44" t="s">
        <v>125</v>
      </c>
      <c r="C81" s="94" t="s">
        <v>131</v>
      </c>
      <c r="D81" s="32">
        <v>352300</v>
      </c>
      <c r="E81" s="32">
        <v>366400</v>
      </c>
      <c r="F81" s="32">
        <v>381100</v>
      </c>
    </row>
    <row r="82" spans="1:6" s="7" customFormat="1" ht="128.25" customHeight="1">
      <c r="A82" s="69">
        <v>73</v>
      </c>
      <c r="B82" s="44" t="s">
        <v>125</v>
      </c>
      <c r="C82" s="94" t="s">
        <v>132</v>
      </c>
      <c r="D82" s="32">
        <v>8100</v>
      </c>
      <c r="E82" s="32">
        <v>8100</v>
      </c>
      <c r="F82" s="32">
        <v>8100</v>
      </c>
    </row>
    <row r="83" spans="1:6" s="7" customFormat="1" ht="150.75" customHeight="1">
      <c r="A83" s="69">
        <v>74</v>
      </c>
      <c r="B83" s="44" t="s">
        <v>133</v>
      </c>
      <c r="C83" s="94" t="s">
        <v>134</v>
      </c>
      <c r="D83" s="42">
        <v>100498000</v>
      </c>
      <c r="E83" s="42">
        <v>104686000</v>
      </c>
      <c r="F83" s="42">
        <v>108873000</v>
      </c>
    </row>
    <row r="84" spans="1:6" s="7" customFormat="1" ht="102">
      <c r="A84" s="69">
        <v>75</v>
      </c>
      <c r="B84" s="44" t="s">
        <v>133</v>
      </c>
      <c r="C84" s="94" t="s">
        <v>135</v>
      </c>
      <c r="D84" s="42">
        <v>100704000</v>
      </c>
      <c r="E84" s="42">
        <v>104971000</v>
      </c>
      <c r="F84" s="42">
        <v>109170000</v>
      </c>
    </row>
    <row r="85" spans="1:6" s="7" customFormat="1" ht="57">
      <c r="A85" s="69">
        <v>76</v>
      </c>
      <c r="B85" s="44" t="s">
        <v>136</v>
      </c>
      <c r="C85" s="45" t="s">
        <v>137</v>
      </c>
      <c r="D85" s="32">
        <v>336400</v>
      </c>
      <c r="E85" s="32">
        <v>351400</v>
      </c>
      <c r="F85" s="32">
        <v>363600</v>
      </c>
    </row>
    <row r="86" spans="1:6" s="7" customFormat="1" ht="90.75">
      <c r="A86" s="69">
        <v>77</v>
      </c>
      <c r="B86" s="44" t="s">
        <v>138</v>
      </c>
      <c r="C86" s="94" t="s">
        <v>139</v>
      </c>
      <c r="D86" s="32">
        <v>1300</v>
      </c>
      <c r="E86" s="32">
        <v>1300</v>
      </c>
      <c r="F86" s="32">
        <v>1200</v>
      </c>
    </row>
    <row r="87" spans="1:6" s="7" customFormat="1" ht="68.25">
      <c r="A87" s="69">
        <v>78</v>
      </c>
      <c r="B87" s="44" t="s">
        <v>140</v>
      </c>
      <c r="C87" s="45" t="s">
        <v>141</v>
      </c>
      <c r="D87" s="32">
        <v>1926900</v>
      </c>
      <c r="E87" s="32">
        <v>1926600</v>
      </c>
      <c r="F87" s="32">
        <v>1926500</v>
      </c>
    </row>
    <row r="88" spans="1:6" s="7" customFormat="1" ht="66.75" customHeight="1">
      <c r="A88" s="69">
        <v>79</v>
      </c>
      <c r="B88" s="33" t="s">
        <v>142</v>
      </c>
      <c r="C88" s="94" t="s">
        <v>143</v>
      </c>
      <c r="D88" s="32">
        <v>16900</v>
      </c>
      <c r="E88" s="32">
        <v>18400</v>
      </c>
      <c r="F88" s="32">
        <v>19700</v>
      </c>
    </row>
    <row r="89" spans="1:6" s="7" customFormat="1" ht="24">
      <c r="A89" s="69">
        <v>80</v>
      </c>
      <c r="B89" s="91" t="s">
        <v>144</v>
      </c>
      <c r="C89" s="92" t="s">
        <v>145</v>
      </c>
      <c r="D89" s="95">
        <f>SUM(D90:D91)</f>
        <v>0</v>
      </c>
      <c r="E89" s="95">
        <f>SUM(E90:E91)</f>
        <v>0</v>
      </c>
      <c r="F89" s="95">
        <f>SUM(F90:F91)</f>
        <v>0</v>
      </c>
    </row>
    <row r="90" spans="1:6" s="7" customFormat="1" ht="87.75" customHeight="1">
      <c r="A90" s="69">
        <v>81</v>
      </c>
      <c r="B90" s="96" t="s">
        <v>146</v>
      </c>
      <c r="C90" s="97" t="s">
        <v>147</v>
      </c>
      <c r="D90" s="98">
        <v>0</v>
      </c>
      <c r="E90" s="98">
        <v>0</v>
      </c>
      <c r="F90" s="98">
        <v>0</v>
      </c>
    </row>
    <row r="91" spans="1:6" s="7" customFormat="1" ht="87.75" customHeight="1">
      <c r="A91" s="69">
        <v>84</v>
      </c>
      <c r="B91" s="99" t="s">
        <v>148</v>
      </c>
      <c r="C91" s="100" t="s">
        <v>149</v>
      </c>
      <c r="D91" s="98">
        <v>0</v>
      </c>
      <c r="E91" s="98">
        <v>0</v>
      </c>
      <c r="F91" s="98">
        <v>0</v>
      </c>
    </row>
    <row r="92" spans="1:6" s="7" customFormat="1" ht="12.75">
      <c r="A92" s="69">
        <v>91</v>
      </c>
      <c r="B92" s="91"/>
      <c r="C92" s="101" t="s">
        <v>150</v>
      </c>
      <c r="D92" s="102">
        <f>D16+D61</f>
        <v>769930908.38</v>
      </c>
      <c r="E92" s="93">
        <f>E16+E61</f>
        <v>648718047.76</v>
      </c>
      <c r="F92" s="93">
        <f>F16+F61</f>
        <v>547670219.94</v>
      </c>
    </row>
    <row r="93" spans="1:4" s="7" customFormat="1" ht="12.75">
      <c r="A93" s="56"/>
      <c r="B93" s="103"/>
      <c r="C93" s="104"/>
      <c r="D93" s="52"/>
    </row>
    <row r="94" spans="1:6" s="7" customFormat="1" ht="12.75">
      <c r="A94" s="56"/>
      <c r="B94" s="103"/>
      <c r="C94" s="105"/>
      <c r="D94" s="52">
        <f>D92</f>
        <v>769930908.38</v>
      </c>
      <c r="E94" s="52">
        <f>E92</f>
        <v>648718047.76</v>
      </c>
      <c r="F94" s="52">
        <f>F92</f>
        <v>547670219.94</v>
      </c>
    </row>
    <row r="95" spans="1:4" s="7" customFormat="1" ht="12.75">
      <c r="A95" s="56"/>
      <c r="B95" s="103"/>
      <c r="C95" s="105"/>
      <c r="D95" s="3"/>
    </row>
    <row r="96" spans="1:4" s="7" customFormat="1" ht="12.75">
      <c r="A96" s="56"/>
      <c r="B96" s="103"/>
      <c r="C96" s="105"/>
      <c r="D96" s="3"/>
    </row>
    <row r="97" spans="1:4" s="7" customFormat="1" ht="12.75">
      <c r="A97" s="56"/>
      <c r="B97" s="103"/>
      <c r="C97" s="105"/>
      <c r="D97" s="3"/>
    </row>
    <row r="98" spans="1:4" s="7" customFormat="1" ht="12.75">
      <c r="A98" s="56"/>
      <c r="B98" s="103"/>
      <c r="C98" s="105"/>
      <c r="D98" s="3"/>
    </row>
    <row r="99" spans="1:4" s="7" customFormat="1" ht="12.75">
      <c r="A99" s="56"/>
      <c r="B99" s="103"/>
      <c r="C99" s="105"/>
      <c r="D99" s="3"/>
    </row>
    <row r="100" spans="1:4" s="7" customFormat="1" ht="12.75">
      <c r="A100" s="56"/>
      <c r="B100" s="103"/>
      <c r="C100" s="105"/>
      <c r="D100" s="3"/>
    </row>
    <row r="101" spans="1:4" s="7" customFormat="1" ht="12.75">
      <c r="A101" s="56"/>
      <c r="B101" s="103"/>
      <c r="C101" s="105"/>
      <c r="D101" s="3"/>
    </row>
    <row r="102" spans="1:4" s="7" customFormat="1" ht="12.75">
      <c r="A102" s="56"/>
      <c r="B102" s="103"/>
      <c r="C102" s="105"/>
      <c r="D102" s="3"/>
    </row>
    <row r="103" spans="1:4" s="7" customFormat="1" ht="12.75">
      <c r="A103" s="56"/>
      <c r="B103" s="103"/>
      <c r="C103" s="105"/>
      <c r="D103" s="3"/>
    </row>
    <row r="104" spans="1:4" s="7" customFormat="1" ht="12.75">
      <c r="A104" s="56"/>
      <c r="B104" s="103"/>
      <c r="C104" s="105"/>
      <c r="D104" s="3"/>
    </row>
    <row r="105" spans="1:4" s="7" customFormat="1" ht="12.75">
      <c r="A105" s="56"/>
      <c r="B105" s="103"/>
      <c r="C105" s="105"/>
      <c r="D105" s="3"/>
    </row>
    <row r="106" spans="1:4" s="7" customFormat="1" ht="12.75">
      <c r="A106" s="56"/>
      <c r="B106" s="103"/>
      <c r="C106" s="105"/>
      <c r="D106" s="3"/>
    </row>
    <row r="107" spans="1:4" s="7" customFormat="1" ht="12.75">
      <c r="A107" s="56"/>
      <c r="B107" s="103"/>
      <c r="C107" s="105"/>
      <c r="D107" s="3"/>
    </row>
    <row r="108" spans="1:4" s="7" customFormat="1" ht="12.75">
      <c r="A108" s="56"/>
      <c r="B108" s="103"/>
      <c r="C108" s="105"/>
      <c r="D108" s="3"/>
    </row>
    <row r="109" spans="1:4" s="7" customFormat="1" ht="12.75">
      <c r="A109" s="56"/>
      <c r="B109" s="103"/>
      <c r="C109" s="105"/>
      <c r="D109" s="3"/>
    </row>
    <row r="110" spans="1:4" s="7" customFormat="1" ht="12.75">
      <c r="A110" s="56"/>
      <c r="B110" s="103"/>
      <c r="C110" s="105"/>
      <c r="D110" s="3"/>
    </row>
    <row r="111" spans="1:4" s="7" customFormat="1" ht="12.75">
      <c r="A111" s="56"/>
      <c r="B111" s="103"/>
      <c r="C111" s="105"/>
      <c r="D111" s="3"/>
    </row>
    <row r="112" spans="1:4" s="7" customFormat="1" ht="12.75">
      <c r="A112" s="56"/>
      <c r="B112" s="103"/>
      <c r="C112" s="105"/>
      <c r="D112" s="3"/>
    </row>
    <row r="113" spans="1:4" s="7" customFormat="1" ht="12.75">
      <c r="A113" s="56"/>
      <c r="B113" s="103"/>
      <c r="C113" s="105"/>
      <c r="D113" s="3"/>
    </row>
    <row r="114" spans="1:4" s="7" customFormat="1" ht="12.75">
      <c r="A114" s="56"/>
      <c r="B114" s="103"/>
      <c r="C114" s="105"/>
      <c r="D114" s="3"/>
    </row>
    <row r="115" spans="1:4" s="7" customFormat="1" ht="12.75">
      <c r="A115" s="56"/>
      <c r="B115" s="103"/>
      <c r="C115" s="105"/>
      <c r="D115" s="3"/>
    </row>
    <row r="116" spans="1:4" s="7" customFormat="1" ht="12.75">
      <c r="A116" s="56"/>
      <c r="B116" s="103"/>
      <c r="C116" s="105"/>
      <c r="D116" s="3"/>
    </row>
    <row r="117" spans="1:4" s="7" customFormat="1" ht="12.75">
      <c r="A117" s="56"/>
      <c r="B117" s="103"/>
      <c r="C117" s="105"/>
      <c r="D117" s="3"/>
    </row>
    <row r="118" spans="1:4" s="7" customFormat="1" ht="12.75">
      <c r="A118" s="56"/>
      <c r="B118" s="103"/>
      <c r="C118" s="105"/>
      <c r="D118" s="3"/>
    </row>
    <row r="119" spans="1:4" s="7" customFormat="1" ht="12.75">
      <c r="A119" s="56"/>
      <c r="B119" s="103"/>
      <c r="C119" s="105"/>
      <c r="D119" s="3"/>
    </row>
    <row r="120" spans="1:4" s="7" customFormat="1" ht="12.75">
      <c r="A120" s="56"/>
      <c r="B120" s="103"/>
      <c r="C120" s="105"/>
      <c r="D120" s="3"/>
    </row>
    <row r="121" spans="1:4" s="7" customFormat="1" ht="12.75">
      <c r="A121" s="56"/>
      <c r="B121" s="103"/>
      <c r="C121" s="105"/>
      <c r="D121" s="3"/>
    </row>
    <row r="122" spans="1:4" s="7" customFormat="1" ht="12.75">
      <c r="A122" s="56"/>
      <c r="B122" s="103"/>
      <c r="C122" s="105"/>
      <c r="D122" s="3"/>
    </row>
    <row r="123" spans="1:4" s="7" customFormat="1" ht="12.75">
      <c r="A123" s="56"/>
      <c r="B123" s="103"/>
      <c r="C123" s="105"/>
      <c r="D123" s="3"/>
    </row>
    <row r="124" spans="1:4" s="7" customFormat="1" ht="12.75">
      <c r="A124" s="56"/>
      <c r="B124" s="103"/>
      <c r="C124" s="105"/>
      <c r="D124" s="3"/>
    </row>
    <row r="125" spans="1:4" s="7" customFormat="1" ht="12.75">
      <c r="A125" s="56"/>
      <c r="B125" s="103"/>
      <c r="C125" s="105"/>
      <c r="D125" s="3"/>
    </row>
    <row r="126" spans="1:4" s="7" customFormat="1" ht="12.75">
      <c r="A126" s="56"/>
      <c r="B126" s="103"/>
      <c r="C126" s="105"/>
      <c r="D126" s="3"/>
    </row>
    <row r="127" spans="1:4" s="7" customFormat="1" ht="12.75">
      <c r="A127" s="56"/>
      <c r="B127" s="103"/>
      <c r="C127" s="105"/>
      <c r="D127" s="3"/>
    </row>
    <row r="128" spans="1:4" s="7" customFormat="1" ht="12.75">
      <c r="A128" s="56"/>
      <c r="B128" s="103"/>
      <c r="C128" s="105"/>
      <c r="D128" s="3"/>
    </row>
    <row r="129" spans="1:4" s="7" customFormat="1" ht="12.75">
      <c r="A129" s="56"/>
      <c r="B129" s="103"/>
      <c r="C129" s="105"/>
      <c r="D129" s="3"/>
    </row>
    <row r="130" spans="1:4" s="7" customFormat="1" ht="12.75">
      <c r="A130" s="56"/>
      <c r="B130" s="103"/>
      <c r="C130" s="105"/>
      <c r="D130" s="3"/>
    </row>
    <row r="131" spans="1:4" s="7" customFormat="1" ht="12.75">
      <c r="A131" s="56"/>
      <c r="B131" s="103"/>
      <c r="C131" s="105"/>
      <c r="D131" s="3"/>
    </row>
    <row r="132" spans="1:4" s="7" customFormat="1" ht="12.75">
      <c r="A132" s="56"/>
      <c r="B132" s="103"/>
      <c r="C132" s="105"/>
      <c r="D132" s="3"/>
    </row>
  </sheetData>
  <sheetProtection selectLockedCells="1" selectUnlockedCells="1"/>
  <mergeCells count="11">
    <mergeCell ref="C1:F1"/>
    <mergeCell ref="C2:F2"/>
    <mergeCell ref="C3:F3"/>
    <mergeCell ref="C4:F4"/>
    <mergeCell ref="C5:F5"/>
    <mergeCell ref="C6:F6"/>
    <mergeCell ref="C7:F7"/>
    <mergeCell ref="C8:F8"/>
    <mergeCell ref="A10:F10"/>
    <mergeCell ref="A11:F11"/>
    <mergeCell ref="A12:F12"/>
  </mergeCells>
  <printOptions/>
  <pageMargins left="0.5902777777777778" right="0" top="0.39375" bottom="0.393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2022-10-31T19:44:59Z</cp:lastPrinted>
  <dcterms:modified xsi:type="dcterms:W3CDTF">2022-11-07T09:22:15Z</dcterms:modified>
  <cp:category/>
  <cp:version/>
  <cp:contentType/>
  <cp:contentStatus/>
  <cp:revision>10</cp:revision>
</cp:coreProperties>
</file>